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KUNDU\Downloads\"/>
    </mc:Choice>
  </mc:AlternateContent>
  <bookViews>
    <workbookView xWindow="0" yWindow="0" windowWidth="24000" windowHeight="8355" activeTab="1"/>
  </bookViews>
  <sheets>
    <sheet name="Panel-wise EXPORT NOV-2021(P)" sheetId="1" r:id="rId1"/>
    <sheet name="EXPORT Performance NOV-21(P)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1" i="1" l="1"/>
  <c r="H171" i="1"/>
  <c r="C171" i="1"/>
  <c r="J148" i="1"/>
  <c r="D148" i="1"/>
  <c r="C148" i="1"/>
  <c r="K147" i="1"/>
  <c r="L147" i="1"/>
  <c r="M147" i="1"/>
  <c r="N147" i="1"/>
  <c r="J114" i="1"/>
  <c r="C114" i="1"/>
  <c r="F61" i="1"/>
  <c r="G61" i="1"/>
  <c r="H61" i="1"/>
  <c r="I61" i="1"/>
  <c r="J61" i="1"/>
  <c r="E61" i="1"/>
  <c r="D61" i="1"/>
  <c r="C61" i="1"/>
  <c r="K60" i="1"/>
  <c r="L60" i="1"/>
  <c r="M60" i="1"/>
  <c r="N60" i="1"/>
  <c r="H10" i="2"/>
  <c r="K61" i="1" l="1"/>
  <c r="K158" i="1" l="1"/>
  <c r="L158" i="1"/>
  <c r="M158" i="1"/>
  <c r="N158" i="1"/>
  <c r="K159" i="1"/>
  <c r="L159" i="1"/>
  <c r="M159" i="1"/>
  <c r="N159" i="1"/>
  <c r="K160" i="1"/>
  <c r="L160" i="1"/>
  <c r="M160" i="1"/>
  <c r="N160" i="1"/>
  <c r="K161" i="1"/>
  <c r="L161" i="1"/>
  <c r="M161" i="1"/>
  <c r="N161" i="1"/>
  <c r="K162" i="1"/>
  <c r="L162" i="1"/>
  <c r="M162" i="1"/>
  <c r="N162" i="1"/>
  <c r="K163" i="1"/>
  <c r="L163" i="1"/>
  <c r="M163" i="1"/>
  <c r="N163" i="1"/>
  <c r="K164" i="1"/>
  <c r="L164" i="1"/>
  <c r="M164" i="1"/>
  <c r="N164" i="1"/>
  <c r="K165" i="1"/>
  <c r="L165" i="1"/>
  <c r="M165" i="1"/>
  <c r="N165" i="1"/>
  <c r="K166" i="1"/>
  <c r="L166" i="1"/>
  <c r="M166" i="1"/>
  <c r="N166" i="1"/>
  <c r="K167" i="1"/>
  <c r="L167" i="1"/>
  <c r="M167" i="1"/>
  <c r="N167" i="1"/>
  <c r="K168" i="1"/>
  <c r="L168" i="1"/>
  <c r="M168" i="1"/>
  <c r="N168" i="1"/>
  <c r="K169" i="1"/>
  <c r="L169" i="1"/>
  <c r="M169" i="1"/>
  <c r="N169" i="1"/>
  <c r="K170" i="1"/>
  <c r="L170" i="1"/>
  <c r="M170" i="1"/>
  <c r="N170" i="1"/>
  <c r="N157" i="1"/>
  <c r="M157" i="1"/>
  <c r="L157" i="1"/>
  <c r="K157" i="1"/>
  <c r="N152" i="1"/>
  <c r="M152" i="1"/>
  <c r="L152" i="1"/>
  <c r="K152" i="1"/>
  <c r="C153" i="1"/>
  <c r="E148" i="1"/>
  <c r="F148" i="1"/>
  <c r="G148" i="1"/>
  <c r="H148" i="1"/>
  <c r="I148" i="1"/>
  <c r="M148" i="1" s="1"/>
  <c r="K119" i="1"/>
  <c r="L119" i="1"/>
  <c r="M119" i="1"/>
  <c r="N119" i="1"/>
  <c r="K120" i="1"/>
  <c r="L120" i="1"/>
  <c r="M120" i="1"/>
  <c r="N120" i="1"/>
  <c r="K121" i="1"/>
  <c r="L121" i="1"/>
  <c r="M121" i="1"/>
  <c r="N121" i="1"/>
  <c r="K122" i="1"/>
  <c r="L122" i="1"/>
  <c r="M122" i="1"/>
  <c r="N122" i="1"/>
  <c r="K123" i="1"/>
  <c r="L123" i="1"/>
  <c r="M123" i="1"/>
  <c r="N123" i="1"/>
  <c r="K124" i="1"/>
  <c r="L124" i="1"/>
  <c r="M124" i="1"/>
  <c r="N124" i="1"/>
  <c r="K125" i="1"/>
  <c r="L125" i="1"/>
  <c r="M125" i="1"/>
  <c r="N125" i="1"/>
  <c r="K126" i="1"/>
  <c r="L126" i="1"/>
  <c r="M126" i="1"/>
  <c r="N126" i="1"/>
  <c r="K127" i="1"/>
  <c r="L127" i="1"/>
  <c r="M127" i="1"/>
  <c r="N127" i="1"/>
  <c r="K128" i="1"/>
  <c r="L128" i="1"/>
  <c r="M128" i="1"/>
  <c r="N128" i="1"/>
  <c r="K129" i="1"/>
  <c r="L129" i="1"/>
  <c r="M129" i="1"/>
  <c r="N129" i="1"/>
  <c r="K130" i="1"/>
  <c r="L130" i="1"/>
  <c r="M130" i="1"/>
  <c r="N130" i="1"/>
  <c r="K131" i="1"/>
  <c r="L131" i="1"/>
  <c r="M131" i="1"/>
  <c r="N131" i="1"/>
  <c r="K132" i="1"/>
  <c r="L132" i="1"/>
  <c r="M132" i="1"/>
  <c r="N132" i="1"/>
  <c r="K133" i="1"/>
  <c r="L133" i="1"/>
  <c r="M133" i="1"/>
  <c r="N133" i="1"/>
  <c r="K134" i="1"/>
  <c r="L134" i="1"/>
  <c r="M134" i="1"/>
  <c r="N134" i="1"/>
  <c r="K135" i="1"/>
  <c r="L135" i="1"/>
  <c r="M135" i="1"/>
  <c r="N135" i="1"/>
  <c r="K136" i="1"/>
  <c r="L136" i="1"/>
  <c r="M136" i="1"/>
  <c r="N136" i="1"/>
  <c r="K137" i="1"/>
  <c r="L137" i="1"/>
  <c r="M137" i="1"/>
  <c r="N137" i="1"/>
  <c r="K138" i="1"/>
  <c r="L138" i="1"/>
  <c r="M138" i="1"/>
  <c r="N138" i="1"/>
  <c r="K139" i="1"/>
  <c r="L139" i="1"/>
  <c r="M139" i="1"/>
  <c r="N139" i="1"/>
  <c r="K140" i="1"/>
  <c r="L140" i="1"/>
  <c r="M140" i="1"/>
  <c r="N140" i="1"/>
  <c r="K141" i="1"/>
  <c r="L141" i="1"/>
  <c r="M141" i="1"/>
  <c r="N141" i="1"/>
  <c r="K142" i="1"/>
  <c r="L142" i="1"/>
  <c r="M142" i="1"/>
  <c r="N142" i="1"/>
  <c r="K143" i="1"/>
  <c r="L143" i="1"/>
  <c r="M143" i="1"/>
  <c r="N143" i="1"/>
  <c r="K144" i="1"/>
  <c r="L144" i="1"/>
  <c r="M144" i="1"/>
  <c r="N144" i="1"/>
  <c r="K145" i="1"/>
  <c r="L145" i="1"/>
  <c r="M145" i="1"/>
  <c r="N145" i="1"/>
  <c r="K146" i="1"/>
  <c r="L146" i="1"/>
  <c r="M146" i="1"/>
  <c r="N146" i="1"/>
  <c r="N118" i="1"/>
  <c r="M118" i="1"/>
  <c r="L118" i="1"/>
  <c r="K118" i="1"/>
  <c r="D114" i="1"/>
  <c r="K73" i="1"/>
  <c r="L73" i="1"/>
  <c r="M73" i="1"/>
  <c r="N73" i="1"/>
  <c r="K74" i="1"/>
  <c r="L74" i="1"/>
  <c r="M74" i="1"/>
  <c r="N74" i="1"/>
  <c r="K75" i="1"/>
  <c r="L75" i="1"/>
  <c r="M75" i="1"/>
  <c r="N75" i="1"/>
  <c r="K76" i="1"/>
  <c r="L76" i="1"/>
  <c r="M76" i="1"/>
  <c r="N76" i="1"/>
  <c r="K77" i="1"/>
  <c r="L77" i="1"/>
  <c r="M77" i="1"/>
  <c r="N77" i="1"/>
  <c r="K78" i="1"/>
  <c r="L78" i="1"/>
  <c r="M78" i="1"/>
  <c r="N78" i="1"/>
  <c r="K79" i="1"/>
  <c r="L79" i="1"/>
  <c r="M79" i="1"/>
  <c r="N79" i="1"/>
  <c r="K80" i="1"/>
  <c r="L80" i="1"/>
  <c r="M80" i="1"/>
  <c r="N80" i="1"/>
  <c r="K81" i="1"/>
  <c r="L81" i="1"/>
  <c r="M81" i="1"/>
  <c r="N81" i="1"/>
  <c r="K82" i="1"/>
  <c r="L82" i="1"/>
  <c r="M82" i="1"/>
  <c r="N82" i="1"/>
  <c r="K83" i="1"/>
  <c r="L83" i="1"/>
  <c r="M83" i="1"/>
  <c r="N83" i="1"/>
  <c r="K84" i="1"/>
  <c r="L84" i="1"/>
  <c r="M84" i="1"/>
  <c r="N84" i="1"/>
  <c r="K85" i="1"/>
  <c r="L85" i="1"/>
  <c r="M85" i="1"/>
  <c r="N85" i="1"/>
  <c r="K86" i="1"/>
  <c r="L86" i="1"/>
  <c r="M86" i="1"/>
  <c r="N86" i="1"/>
  <c r="K87" i="1"/>
  <c r="L87" i="1"/>
  <c r="M87" i="1"/>
  <c r="N87" i="1"/>
  <c r="K88" i="1"/>
  <c r="L88" i="1"/>
  <c r="M88" i="1"/>
  <c r="N88" i="1"/>
  <c r="K89" i="1"/>
  <c r="L89" i="1"/>
  <c r="M89" i="1"/>
  <c r="N89" i="1"/>
  <c r="K90" i="1"/>
  <c r="L90" i="1"/>
  <c r="M90" i="1"/>
  <c r="N90" i="1"/>
  <c r="K91" i="1"/>
  <c r="L91" i="1"/>
  <c r="M91" i="1"/>
  <c r="N91" i="1"/>
  <c r="K92" i="1"/>
  <c r="L92" i="1"/>
  <c r="M92" i="1"/>
  <c r="N92" i="1"/>
  <c r="K93" i="1"/>
  <c r="L93" i="1"/>
  <c r="M93" i="1"/>
  <c r="N93" i="1"/>
  <c r="K94" i="1"/>
  <c r="L94" i="1"/>
  <c r="M94" i="1"/>
  <c r="N94" i="1"/>
  <c r="K95" i="1"/>
  <c r="L95" i="1"/>
  <c r="M95" i="1"/>
  <c r="N95" i="1"/>
  <c r="K96" i="1"/>
  <c r="L96" i="1"/>
  <c r="M96" i="1"/>
  <c r="N96" i="1"/>
  <c r="K97" i="1"/>
  <c r="L97" i="1"/>
  <c r="M97" i="1"/>
  <c r="N97" i="1"/>
  <c r="K98" i="1"/>
  <c r="L98" i="1"/>
  <c r="M98" i="1"/>
  <c r="N98" i="1"/>
  <c r="K99" i="1"/>
  <c r="L99" i="1"/>
  <c r="M99" i="1"/>
  <c r="N99" i="1"/>
  <c r="K100" i="1"/>
  <c r="L100" i="1"/>
  <c r="M100" i="1"/>
  <c r="N100" i="1"/>
  <c r="K101" i="1"/>
  <c r="L101" i="1"/>
  <c r="M101" i="1"/>
  <c r="N101" i="1"/>
  <c r="K102" i="1"/>
  <c r="L102" i="1"/>
  <c r="M102" i="1"/>
  <c r="N102" i="1"/>
  <c r="K103" i="1"/>
  <c r="L103" i="1"/>
  <c r="M103" i="1"/>
  <c r="N103" i="1"/>
  <c r="K104" i="1"/>
  <c r="L104" i="1"/>
  <c r="M104" i="1"/>
  <c r="N104" i="1"/>
  <c r="K105" i="1"/>
  <c r="L105" i="1"/>
  <c r="M105" i="1"/>
  <c r="N105" i="1"/>
  <c r="K106" i="1"/>
  <c r="L106" i="1"/>
  <c r="M106" i="1"/>
  <c r="N106" i="1"/>
  <c r="K107" i="1"/>
  <c r="L107" i="1"/>
  <c r="M107" i="1"/>
  <c r="N107" i="1"/>
  <c r="K108" i="1"/>
  <c r="L108" i="1"/>
  <c r="M108" i="1"/>
  <c r="N108" i="1"/>
  <c r="K109" i="1"/>
  <c r="L109" i="1"/>
  <c r="M109" i="1"/>
  <c r="N109" i="1"/>
  <c r="K110" i="1"/>
  <c r="L110" i="1"/>
  <c r="M110" i="1"/>
  <c r="N110" i="1"/>
  <c r="K111" i="1"/>
  <c r="L111" i="1"/>
  <c r="M111" i="1"/>
  <c r="N111" i="1"/>
  <c r="K112" i="1"/>
  <c r="L112" i="1"/>
  <c r="M112" i="1"/>
  <c r="N112" i="1"/>
  <c r="K113" i="1"/>
  <c r="L113" i="1"/>
  <c r="M113" i="1"/>
  <c r="N113" i="1"/>
  <c r="N72" i="1"/>
  <c r="M72" i="1"/>
  <c r="L72" i="1"/>
  <c r="K72" i="1"/>
  <c r="K66" i="1"/>
  <c r="L66" i="1"/>
  <c r="M66" i="1"/>
  <c r="N66" i="1"/>
  <c r="K67" i="1"/>
  <c r="L67" i="1"/>
  <c r="M67" i="1"/>
  <c r="N67" i="1"/>
  <c r="N65" i="1"/>
  <c r="M65" i="1"/>
  <c r="L65" i="1"/>
  <c r="K65" i="1"/>
  <c r="K15" i="1"/>
  <c r="L15" i="1"/>
  <c r="M15" i="1"/>
  <c r="N15" i="1"/>
  <c r="K16" i="1"/>
  <c r="L16" i="1"/>
  <c r="M16" i="1"/>
  <c r="N16" i="1"/>
  <c r="K17" i="1"/>
  <c r="L17" i="1"/>
  <c r="M17" i="1"/>
  <c r="N17" i="1"/>
  <c r="K18" i="1"/>
  <c r="L18" i="1"/>
  <c r="M18" i="1"/>
  <c r="N18" i="1"/>
  <c r="K19" i="1"/>
  <c r="L19" i="1"/>
  <c r="M19" i="1"/>
  <c r="N19" i="1"/>
  <c r="K20" i="1"/>
  <c r="L20" i="1"/>
  <c r="M20" i="1"/>
  <c r="N20" i="1"/>
  <c r="K21" i="1"/>
  <c r="L21" i="1"/>
  <c r="M21" i="1"/>
  <c r="N21" i="1"/>
  <c r="K22" i="1"/>
  <c r="L22" i="1"/>
  <c r="M22" i="1"/>
  <c r="N22" i="1"/>
  <c r="K23" i="1"/>
  <c r="L23" i="1"/>
  <c r="M23" i="1"/>
  <c r="N23" i="1"/>
  <c r="K24" i="1"/>
  <c r="L24" i="1"/>
  <c r="M24" i="1"/>
  <c r="N24" i="1"/>
  <c r="K25" i="1"/>
  <c r="L25" i="1"/>
  <c r="M25" i="1"/>
  <c r="N25" i="1"/>
  <c r="K26" i="1"/>
  <c r="L26" i="1"/>
  <c r="M26" i="1"/>
  <c r="N26" i="1"/>
  <c r="K27" i="1"/>
  <c r="L27" i="1"/>
  <c r="M27" i="1"/>
  <c r="N27" i="1"/>
  <c r="K28" i="1"/>
  <c r="L28" i="1"/>
  <c r="M28" i="1"/>
  <c r="N28" i="1"/>
  <c r="K29" i="1"/>
  <c r="L29" i="1"/>
  <c r="M29" i="1"/>
  <c r="N29" i="1"/>
  <c r="K30" i="1"/>
  <c r="L30" i="1"/>
  <c r="M30" i="1"/>
  <c r="N30" i="1"/>
  <c r="K31" i="1"/>
  <c r="L31" i="1"/>
  <c r="M31" i="1"/>
  <c r="N31" i="1"/>
  <c r="K32" i="1"/>
  <c r="L32" i="1"/>
  <c r="M32" i="1"/>
  <c r="N32" i="1"/>
  <c r="K33" i="1"/>
  <c r="L33" i="1"/>
  <c r="M33" i="1"/>
  <c r="N33" i="1"/>
  <c r="K34" i="1"/>
  <c r="L34" i="1"/>
  <c r="M34" i="1"/>
  <c r="N34" i="1"/>
  <c r="K35" i="1"/>
  <c r="L35" i="1"/>
  <c r="M35" i="1"/>
  <c r="N35" i="1"/>
  <c r="K36" i="1"/>
  <c r="L36" i="1"/>
  <c r="M36" i="1"/>
  <c r="N36" i="1"/>
  <c r="K37" i="1"/>
  <c r="L37" i="1"/>
  <c r="M37" i="1"/>
  <c r="N37" i="1"/>
  <c r="K38" i="1"/>
  <c r="L38" i="1"/>
  <c r="M38" i="1"/>
  <c r="N38" i="1"/>
  <c r="K39" i="1"/>
  <c r="L39" i="1"/>
  <c r="M39" i="1"/>
  <c r="N39" i="1"/>
  <c r="K40" i="1"/>
  <c r="L40" i="1"/>
  <c r="M40" i="1"/>
  <c r="N40" i="1"/>
  <c r="K41" i="1"/>
  <c r="L41" i="1"/>
  <c r="M41" i="1"/>
  <c r="N41" i="1"/>
  <c r="K42" i="1"/>
  <c r="L42" i="1"/>
  <c r="M42" i="1"/>
  <c r="N42" i="1"/>
  <c r="K43" i="1"/>
  <c r="L43" i="1"/>
  <c r="M43" i="1"/>
  <c r="N43" i="1"/>
  <c r="K44" i="1"/>
  <c r="L44" i="1"/>
  <c r="M44" i="1"/>
  <c r="N44" i="1"/>
  <c r="K45" i="1"/>
  <c r="L45" i="1"/>
  <c r="M45" i="1"/>
  <c r="N45" i="1"/>
  <c r="K46" i="1"/>
  <c r="L46" i="1"/>
  <c r="M46" i="1"/>
  <c r="N46" i="1"/>
  <c r="K47" i="1"/>
  <c r="L47" i="1"/>
  <c r="M47" i="1"/>
  <c r="N47" i="1"/>
  <c r="K48" i="1"/>
  <c r="L48" i="1"/>
  <c r="M48" i="1"/>
  <c r="N48" i="1"/>
  <c r="K49" i="1"/>
  <c r="L49" i="1"/>
  <c r="M49" i="1"/>
  <c r="N49" i="1"/>
  <c r="K50" i="1"/>
  <c r="L50" i="1"/>
  <c r="M50" i="1"/>
  <c r="N50" i="1"/>
  <c r="K51" i="1"/>
  <c r="L51" i="1"/>
  <c r="M51" i="1"/>
  <c r="N51" i="1"/>
  <c r="K52" i="1"/>
  <c r="L52" i="1"/>
  <c r="M52" i="1"/>
  <c r="N52" i="1"/>
  <c r="K53" i="1"/>
  <c r="L53" i="1"/>
  <c r="M53" i="1"/>
  <c r="N53" i="1"/>
  <c r="K54" i="1"/>
  <c r="L54" i="1"/>
  <c r="M54" i="1"/>
  <c r="N54" i="1"/>
  <c r="K55" i="1"/>
  <c r="L55" i="1"/>
  <c r="M55" i="1"/>
  <c r="N55" i="1"/>
  <c r="K56" i="1"/>
  <c r="L56" i="1"/>
  <c r="M56" i="1"/>
  <c r="N56" i="1"/>
  <c r="K57" i="1"/>
  <c r="L57" i="1"/>
  <c r="M57" i="1"/>
  <c r="N57" i="1"/>
  <c r="K58" i="1"/>
  <c r="L58" i="1"/>
  <c r="M58" i="1"/>
  <c r="N58" i="1"/>
  <c r="K59" i="1"/>
  <c r="L59" i="1"/>
  <c r="M59" i="1"/>
  <c r="N59" i="1"/>
  <c r="K6" i="1"/>
  <c r="L6" i="1"/>
  <c r="M6" i="1"/>
  <c r="N6" i="1"/>
  <c r="K7" i="1"/>
  <c r="L7" i="1"/>
  <c r="M7" i="1"/>
  <c r="N7" i="1"/>
  <c r="K8" i="1"/>
  <c r="L8" i="1"/>
  <c r="M8" i="1"/>
  <c r="N8" i="1"/>
  <c r="K9" i="1"/>
  <c r="L9" i="1"/>
  <c r="M9" i="1"/>
  <c r="N9" i="1"/>
  <c r="K10" i="1"/>
  <c r="L10" i="1"/>
  <c r="M10" i="1"/>
  <c r="N10" i="1"/>
  <c r="K11" i="1"/>
  <c r="L11" i="1"/>
  <c r="M11" i="1"/>
  <c r="N11" i="1"/>
  <c r="K12" i="1"/>
  <c r="L12" i="1"/>
  <c r="M12" i="1"/>
  <c r="N12" i="1"/>
  <c r="K13" i="1"/>
  <c r="L13" i="1"/>
  <c r="M13" i="1"/>
  <c r="N13" i="1"/>
  <c r="K14" i="1"/>
  <c r="L14" i="1"/>
  <c r="M14" i="1"/>
  <c r="N14" i="1"/>
  <c r="N5" i="1"/>
  <c r="M5" i="1"/>
  <c r="L5" i="1"/>
  <c r="K5" i="1"/>
  <c r="L148" i="1" l="1"/>
  <c r="K148" i="1"/>
  <c r="N148" i="1"/>
  <c r="M61" i="1"/>
  <c r="N61" i="1"/>
  <c r="L61" i="1"/>
  <c r="C12" i="2"/>
  <c r="D12" i="2"/>
  <c r="E12" i="2"/>
  <c r="F12" i="2"/>
  <c r="G12" i="2"/>
  <c r="H12" i="2"/>
  <c r="I12" i="2"/>
  <c r="B12" i="2"/>
  <c r="D68" i="1"/>
  <c r="M12" i="2" l="1"/>
  <c r="J10" i="2"/>
  <c r="K10" i="2"/>
  <c r="L10" i="2"/>
  <c r="M10" i="2"/>
  <c r="D153" i="1"/>
  <c r="E153" i="1"/>
  <c r="K153" i="1" s="1"/>
  <c r="F153" i="1"/>
  <c r="G153" i="1"/>
  <c r="H153" i="1"/>
  <c r="I153" i="1"/>
  <c r="J153" i="1"/>
  <c r="L153" i="1" l="1"/>
  <c r="N153" i="1"/>
  <c r="M153" i="1"/>
  <c r="M7" i="2"/>
  <c r="M8" i="2"/>
  <c r="M9" i="2"/>
  <c r="M11" i="2"/>
  <c r="M6" i="2"/>
  <c r="L6" i="2"/>
  <c r="L7" i="2"/>
  <c r="L8" i="2"/>
  <c r="L9" i="2"/>
  <c r="L11" i="2"/>
  <c r="K11" i="2"/>
  <c r="K7" i="2"/>
  <c r="K8" i="2"/>
  <c r="K9" i="2"/>
  <c r="K6" i="2"/>
  <c r="J11" i="2"/>
  <c r="J7" i="2"/>
  <c r="J8" i="2"/>
  <c r="J9" i="2"/>
  <c r="J6" i="2"/>
  <c r="D171" i="1"/>
  <c r="E171" i="1"/>
  <c r="K171" i="1" s="1"/>
  <c r="F171" i="1"/>
  <c r="G171" i="1"/>
  <c r="I171" i="1"/>
  <c r="M171" i="1" s="1"/>
  <c r="N171" i="1"/>
  <c r="E114" i="1"/>
  <c r="K114" i="1" s="1"/>
  <c r="F114" i="1"/>
  <c r="L114" i="1" s="1"/>
  <c r="G114" i="1"/>
  <c r="H114" i="1"/>
  <c r="I114" i="1"/>
  <c r="E68" i="1"/>
  <c r="F68" i="1"/>
  <c r="L68" i="1" s="1"/>
  <c r="G68" i="1"/>
  <c r="H68" i="1"/>
  <c r="I68" i="1"/>
  <c r="J68" i="1"/>
  <c r="C68" i="1"/>
  <c r="L171" i="1" l="1"/>
  <c r="N114" i="1"/>
  <c r="K68" i="1"/>
  <c r="M114" i="1"/>
  <c r="N68" i="1"/>
  <c r="M68" i="1"/>
  <c r="J172" i="1"/>
  <c r="E172" i="1"/>
  <c r="I172" i="1"/>
  <c r="H172" i="1"/>
  <c r="F172" i="1"/>
  <c r="C172" i="1"/>
  <c r="G172" i="1"/>
  <c r="D172" i="1"/>
  <c r="J12" i="2"/>
  <c r="L12" i="2"/>
  <c r="K12" i="2"/>
  <c r="K172" i="1" l="1"/>
  <c r="L172" i="1"/>
  <c r="M172" i="1"/>
  <c r="N172" i="1"/>
</calcChain>
</file>

<file path=xl/sharedStrings.xml><?xml version="1.0" encoding="utf-8"?>
<sst xmlns="http://schemas.openxmlformats.org/spreadsheetml/2006/main" count="460" uniqueCount="325">
  <si>
    <t>ITCHS</t>
  </si>
  <si>
    <t>PANEL</t>
  </si>
  <si>
    <t>Vegetable Saps &amp; Extracts</t>
  </si>
  <si>
    <t>Qty(MT)</t>
  </si>
  <si>
    <t>07129020</t>
  </si>
  <si>
    <t>Dehydrated garlic powder</t>
  </si>
  <si>
    <t>09022090</t>
  </si>
  <si>
    <t>Other green tea (not fermented), nes</t>
  </si>
  <si>
    <t>09092110</t>
  </si>
  <si>
    <t>Coriander of seed quality</t>
  </si>
  <si>
    <t>09101210</t>
  </si>
  <si>
    <t>Ginger powder</t>
  </si>
  <si>
    <t>09109912</t>
  </si>
  <si>
    <t>Fenugreek seed</t>
  </si>
  <si>
    <t>09109913</t>
  </si>
  <si>
    <t>Dill seed</t>
  </si>
  <si>
    <t>09109915</t>
  </si>
  <si>
    <t>Cassia torea seed</t>
  </si>
  <si>
    <t>Gum arabic</t>
  </si>
  <si>
    <t>Asian gum</t>
  </si>
  <si>
    <t>African gum</t>
  </si>
  <si>
    <t>Asafoetida</t>
  </si>
  <si>
    <t>Karaya gum(indian tragacanth) hastab</t>
  </si>
  <si>
    <t>Tragacanth (adraganth)</t>
  </si>
  <si>
    <t>Storax</t>
  </si>
  <si>
    <t>Other natural gums</t>
  </si>
  <si>
    <t>Copal</t>
  </si>
  <si>
    <t>Dammar batu</t>
  </si>
  <si>
    <t>Other resins</t>
  </si>
  <si>
    <t>Myrrh</t>
  </si>
  <si>
    <t>Oilbanum or frankincense</t>
  </si>
  <si>
    <t>Mastic gum</t>
  </si>
  <si>
    <t>Other gum resins</t>
  </si>
  <si>
    <t>Saps &amp; extracts of liquorice</t>
  </si>
  <si>
    <t>Saps &amp; extracts of hops</t>
  </si>
  <si>
    <t>Extracts belladona</t>
  </si>
  <si>
    <t>Extracts cascare sagrada</t>
  </si>
  <si>
    <t>Extracts nuxvomica</t>
  </si>
  <si>
    <t>Ginseng extract including powder</t>
  </si>
  <si>
    <t>Agarose</t>
  </si>
  <si>
    <t>Extracts, neem</t>
  </si>
  <si>
    <t>Gymnema extract,</t>
  </si>
  <si>
    <t>Cambodge extract</t>
  </si>
  <si>
    <t>Other extracts</t>
  </si>
  <si>
    <t>Cnsl (cardanol) purified &amp; distilled</t>
  </si>
  <si>
    <t>Other sap/extracts,Derived from Vegetable Products</t>
  </si>
  <si>
    <t>Pectic Subsncs Pectints &amp; Pectats</t>
  </si>
  <si>
    <t>Agar agar w/n modified</t>
  </si>
  <si>
    <t>Kappa carrageenan</t>
  </si>
  <si>
    <t>Othr mucilages thicknrs w/n modifd,derivd from locust beans or locust bean seed</t>
  </si>
  <si>
    <t>Othr mucilags &amp; thickenrs whtr/notmodifd, derivd from vegtbl prdcts</t>
  </si>
  <si>
    <t>Menthol crystal</t>
  </si>
  <si>
    <t>Essntl oil of peppermint(mentha piperita)</t>
  </si>
  <si>
    <t>Spearmint oil (ex-mentha spicata)</t>
  </si>
  <si>
    <t>Water-mint oil (ex-mentha aquatic)</t>
  </si>
  <si>
    <t>Bergamont oil (ex-mentha citrate)</t>
  </si>
  <si>
    <t>Total</t>
  </si>
  <si>
    <t>PLANT &amp; PLANT PORTION(HERBS)</t>
  </si>
  <si>
    <t>08072000</t>
  </si>
  <si>
    <t>Papawas  (Papayas) Fresh</t>
  </si>
  <si>
    <t>Linseed w/n broken of seed quality</t>
  </si>
  <si>
    <t>Other linseed w/n broken</t>
  </si>
  <si>
    <t>Sunflower seeds w/n broken of seed qlty</t>
  </si>
  <si>
    <t>Other sunflower seeds w/n broken</t>
  </si>
  <si>
    <t>Ginsng roots frsh/drid w/n cut crshd/pwdrd</t>
  </si>
  <si>
    <t>Ambrette seeds (must grains of vegetable kingdom)</t>
  </si>
  <si>
    <t>Nux vomica dried ripe seeds</t>
  </si>
  <si>
    <t>Psyllium seed (isobgul)</t>
  </si>
  <si>
    <t>Neem seed</t>
  </si>
  <si>
    <t>Jajoba seed</t>
  </si>
  <si>
    <t>Other seedsfrsh/drid w/n cut crshd/pwdrdusd in perfmry,pharm etc/</t>
  </si>
  <si>
    <t>Beladona leaves</t>
  </si>
  <si>
    <t>Senna leaves and pods</t>
  </si>
  <si>
    <t>Neem leaves/powder</t>
  </si>
  <si>
    <t>Gymnema powder,</t>
  </si>
  <si>
    <t>Cubeb powder</t>
  </si>
  <si>
    <t>Pyrethrum</t>
  </si>
  <si>
    <t>Other leaves, powder, flurs &amp; pods fresh/dried w/n cut crushed/powdered</t>
  </si>
  <si>
    <t>Cascara sagrada bark</t>
  </si>
  <si>
    <t>Psyllium husk (isobgul husk)</t>
  </si>
  <si>
    <t>Cambodge fruit rind/the dried pericap ofthe fruits of garcinia cambogia</t>
  </si>
  <si>
    <t>Othr bark, husk &amp; rind fresh/dried w/ncut crshd/powdered</t>
  </si>
  <si>
    <t>Belladona roots</t>
  </si>
  <si>
    <t>Galangal rhizomes &amp; roots incl. greater galanga</t>
  </si>
  <si>
    <t>Ipecac dried rhizome &amp; roots</t>
  </si>
  <si>
    <t>Serpentina roots</t>
  </si>
  <si>
    <t>Zedovary roots</t>
  </si>
  <si>
    <t>Kuth root</t>
  </si>
  <si>
    <t>Sarsaparilla</t>
  </si>
  <si>
    <t>Sweet flag rhizome</t>
  </si>
  <si>
    <t>Other roots &amp; rhizomes frsh/drd w/n cut crshd/pwdrd</t>
  </si>
  <si>
    <t>Vinca rosea (herbs)</t>
  </si>
  <si>
    <t>Mint,incl. leaves(all species)</t>
  </si>
  <si>
    <t>Agarwood (incldng chips &amp; dust)</t>
  </si>
  <si>
    <t>Chirata</t>
  </si>
  <si>
    <t>Tukmaria</t>
  </si>
  <si>
    <t>Unab (indian jujube or chinese dates)</t>
  </si>
  <si>
    <t>Basil,hyasop,rose mary sage,savory</t>
  </si>
  <si>
    <t>Lovage</t>
  </si>
  <si>
    <t>Garcenia</t>
  </si>
  <si>
    <t>Othr prts of plants usd in perfmry,pharma-cutical etc,frsh/drid</t>
  </si>
  <si>
    <t>05080010</t>
  </si>
  <si>
    <t>Coral unwrkd/smply prpd bt nt othrwse wrkd</t>
  </si>
  <si>
    <t>05080030</t>
  </si>
  <si>
    <t>Cowries</t>
  </si>
  <si>
    <t>05100020</t>
  </si>
  <si>
    <t>Ox gallstone</t>
  </si>
  <si>
    <t>09041110</t>
  </si>
  <si>
    <t>Pepper long</t>
  </si>
  <si>
    <t>09071090</t>
  </si>
  <si>
    <t>OTHER PARTS OF CLOVE, NEITHER CRUSHED NOR GROUND</t>
  </si>
  <si>
    <t>Flour,meal &amp; pwdr of tamarind</t>
  </si>
  <si>
    <t>0ther starches</t>
  </si>
  <si>
    <t>Crude sesame oil &amp; its fractions</t>
  </si>
  <si>
    <t>Sesame oil &amp; itsfractions other than crude of edible grade</t>
  </si>
  <si>
    <t>Sesame oil &amp; its frctns other than crudeexcldng edble grade</t>
  </si>
  <si>
    <t>Fixed veg oils (e.g. chul mogra oil, mowra,kokam, tobacco seed, sal)</t>
  </si>
  <si>
    <t>Fixed veg oils viz. neem seed, karnj, silk cotton,khakon,wat meln,ksum,rubberr seed, dhup, undi mrti,pisa,nahar</t>
  </si>
  <si>
    <t>Fixed veg oils viz. cardamom, chillies/capsicum, turmeric,ajwain seed, nigerseed, garlic</t>
  </si>
  <si>
    <t>Fixed veg oils of edible grade viz. mango kernel, mahua, rice bran oil</t>
  </si>
  <si>
    <t>Sal fat (processed or refined)</t>
  </si>
  <si>
    <t>Palmyra jaggery</t>
  </si>
  <si>
    <t>OIL-CAKE AND OIL-CAKE MEAL DECRTICED,SOLVNT EXTRACTED (DEFATD) VARITY OF COTTON SEEDS</t>
  </si>
  <si>
    <t>OTHER RESIDUES OF COTTON SEED</t>
  </si>
  <si>
    <t>Oil-Cake &amp; Oil-Cake Meal of Mowra Seeds Expeller Variety</t>
  </si>
  <si>
    <t>Oil-cake &amp; oil-cake meal of seasamum seeds expeller variety</t>
  </si>
  <si>
    <t>Oil cake &amp; meal of castor seeds expellervariety</t>
  </si>
  <si>
    <t>Oil-cake of neem seed expeller variety</t>
  </si>
  <si>
    <t>Oil-cake &amp; oil-cake meal of seasamumseeds slvnt extrctd (dfatd) varty</t>
  </si>
  <si>
    <t>Oil cake and oil cake meal of need seed solvent extracted (defatted) variety</t>
  </si>
  <si>
    <t>Vegetable materials and vegetable waste, vegetable residues and by-products, whether or not in the form of pellets, of a kind used in animal feeding, not elsewhere specified or included.</t>
  </si>
  <si>
    <t>Copper sulphate</t>
  </si>
  <si>
    <t>Other Alum</t>
  </si>
  <si>
    <t>Natural camphor</t>
  </si>
  <si>
    <t>Khair(acacia catachu)</t>
  </si>
  <si>
    <t>TOTAL</t>
  </si>
  <si>
    <t>OTHR VEGETABLE MATERIALS</t>
  </si>
  <si>
    <t>Bamboos</t>
  </si>
  <si>
    <t>Rattans</t>
  </si>
  <si>
    <t>Canes</t>
  </si>
  <si>
    <t>Othr vegtbl matrls othr thn canes exclbamboo &amp; rtn</t>
  </si>
  <si>
    <t>Cotton linters</t>
  </si>
  <si>
    <t>Bidi wrapper leaves (tendu)</t>
  </si>
  <si>
    <t>Soap nut powder</t>
  </si>
  <si>
    <t>Other soap nuts</t>
  </si>
  <si>
    <t>Hard seeds pips hulls &amp; nuts usd for crvng</t>
  </si>
  <si>
    <t>Betel leaves</t>
  </si>
  <si>
    <t>Indian kaltha</t>
  </si>
  <si>
    <t>Coconut shell , unworked</t>
  </si>
  <si>
    <t>Rudraksha seed</t>
  </si>
  <si>
    <t>0thr crude vegetable matrls, inedible, nes</t>
  </si>
  <si>
    <t>DATA SOURCE: DGCI&amp;S</t>
  </si>
  <si>
    <t>Fixed Vegetable Oil, Cake &amp; Others</t>
  </si>
  <si>
    <t>Other Vegetable Materials</t>
  </si>
  <si>
    <t>11061010</t>
  </si>
  <si>
    <t>07139010</t>
  </si>
  <si>
    <t>FIXED VEGETABLE OIL, CAKE &amp; OTHERS</t>
  </si>
  <si>
    <t xml:space="preserve">Value </t>
  </si>
  <si>
    <t>09103090</t>
  </si>
  <si>
    <t>Turmeric ( Curcuma ) Others</t>
  </si>
  <si>
    <t>33019014</t>
  </si>
  <si>
    <t>Turmeric Oleoresins</t>
  </si>
  <si>
    <t>32030090</t>
  </si>
  <si>
    <t>Food Preparations Not Elsewhere Specified or Included, Others</t>
  </si>
  <si>
    <t>29393000</t>
  </si>
  <si>
    <t>Caffeine and its Salts</t>
  </si>
  <si>
    <t>VALUE IN US$ MILLION</t>
  </si>
  <si>
    <t>% GROWTH</t>
  </si>
  <si>
    <t>** SHELLAC &amp; LAC BASED DATA SUPPLIED BY "SHEFEXIL"</t>
  </si>
  <si>
    <t>SHELLAC &amp; LAC BASED PRODUCTS**</t>
  </si>
  <si>
    <t xml:space="preserve">GUAR GUM  </t>
  </si>
  <si>
    <t>Guar Gum</t>
  </si>
  <si>
    <t>** SHELLAC &amp; LAC BASED DATA SUPPLIED BY SHEFEXIL</t>
  </si>
  <si>
    <t>*** Updated with revised final figure of 2020 as per DGCI&amp;S data</t>
  </si>
  <si>
    <t>GRAND TOTAL</t>
  </si>
  <si>
    <t>13012000</t>
  </si>
  <si>
    <t>13019011</t>
  </si>
  <si>
    <t>13019012</t>
  </si>
  <si>
    <t>13019013</t>
  </si>
  <si>
    <t>13019016</t>
  </si>
  <si>
    <t>13019017</t>
  </si>
  <si>
    <t>13019018</t>
  </si>
  <si>
    <t>13019019</t>
  </si>
  <si>
    <t>13019021</t>
  </si>
  <si>
    <t>13019022</t>
  </si>
  <si>
    <t>13019029</t>
  </si>
  <si>
    <t>13019031</t>
  </si>
  <si>
    <t>13019032</t>
  </si>
  <si>
    <t>13019033</t>
  </si>
  <si>
    <t>13019039</t>
  </si>
  <si>
    <t>13021200</t>
  </si>
  <si>
    <t>13021300</t>
  </si>
  <si>
    <t>13021911</t>
  </si>
  <si>
    <t>13021912</t>
  </si>
  <si>
    <t>13021913</t>
  </si>
  <si>
    <t>13021914</t>
  </si>
  <si>
    <t>13021915</t>
  </si>
  <si>
    <t>13021916</t>
  </si>
  <si>
    <t>13021917</t>
  </si>
  <si>
    <t>13021918</t>
  </si>
  <si>
    <t>13021919</t>
  </si>
  <si>
    <t>13021930</t>
  </si>
  <si>
    <t>13021990</t>
  </si>
  <si>
    <t>13022000</t>
  </si>
  <si>
    <t>13023100</t>
  </si>
  <si>
    <t>13023240</t>
  </si>
  <si>
    <t>13023290</t>
  </si>
  <si>
    <t>13023900</t>
  </si>
  <si>
    <t>21011190</t>
  </si>
  <si>
    <t>21012090</t>
  </si>
  <si>
    <t>21069099</t>
  </si>
  <si>
    <t>29392090</t>
  </si>
  <si>
    <t>30039021</t>
  </si>
  <si>
    <t>33012400</t>
  </si>
  <si>
    <t>33012510</t>
  </si>
  <si>
    <t>33012520</t>
  </si>
  <si>
    <t>33012540</t>
  </si>
  <si>
    <t>33012590</t>
  </si>
  <si>
    <t>Extracts, Essences or Concentrates of Coffee;  Others</t>
  </si>
  <si>
    <t>Extracts, Essences or Concentrates of Tea or Mate;  Others</t>
  </si>
  <si>
    <t>Alkaloids, Natural or Reproduced by Synthesis, and their salts, ethers, esters, and other derivatives;Others</t>
  </si>
  <si>
    <t>Colouring matter of vegetable or animal origin; others</t>
  </si>
  <si>
    <t>Others vegetable saps &amp; extract</t>
  </si>
  <si>
    <t>Split</t>
  </si>
  <si>
    <t>Guar meal</t>
  </si>
  <si>
    <t>13023230</t>
  </si>
  <si>
    <t>Guargum treated &amp; pulverised</t>
  </si>
  <si>
    <t>12040010</t>
  </si>
  <si>
    <t>12040090</t>
  </si>
  <si>
    <t>12060010</t>
  </si>
  <si>
    <t>12060090</t>
  </si>
  <si>
    <t>12112000</t>
  </si>
  <si>
    <t>12119011</t>
  </si>
  <si>
    <t>12119012</t>
  </si>
  <si>
    <t>12119013</t>
  </si>
  <si>
    <t>12119014</t>
  </si>
  <si>
    <t>12119015</t>
  </si>
  <si>
    <t>12119019</t>
  </si>
  <si>
    <t>12119021</t>
  </si>
  <si>
    <t>12119022</t>
  </si>
  <si>
    <t>12119023</t>
  </si>
  <si>
    <t>12119024</t>
  </si>
  <si>
    <t>12119025</t>
  </si>
  <si>
    <t>12119026</t>
  </si>
  <si>
    <t>12119029</t>
  </si>
  <si>
    <t>12119031</t>
  </si>
  <si>
    <t>12119032</t>
  </si>
  <si>
    <t>12119033</t>
  </si>
  <si>
    <t>12119039</t>
  </si>
  <si>
    <t>12119041</t>
  </si>
  <si>
    <t>12119042</t>
  </si>
  <si>
    <t>12119043</t>
  </si>
  <si>
    <t>12119044</t>
  </si>
  <si>
    <t>12119045</t>
  </si>
  <si>
    <t>12119046</t>
  </si>
  <si>
    <t>12119047</t>
  </si>
  <si>
    <t>12119048</t>
  </si>
  <si>
    <t>12119049</t>
  </si>
  <si>
    <t>12119060</t>
  </si>
  <si>
    <t>12119070</t>
  </si>
  <si>
    <t>12119080</t>
  </si>
  <si>
    <t>12119091</t>
  </si>
  <si>
    <t>12119092</t>
  </si>
  <si>
    <t>12119093</t>
  </si>
  <si>
    <t>12119094</t>
  </si>
  <si>
    <t>12119095</t>
  </si>
  <si>
    <t>12119096</t>
  </si>
  <si>
    <t>12119099</t>
  </si>
  <si>
    <t>11063010</t>
  </si>
  <si>
    <t>11081990</t>
  </si>
  <si>
    <t>15155010</t>
  </si>
  <si>
    <t>15155091</t>
  </si>
  <si>
    <t>15155099</t>
  </si>
  <si>
    <t>15159010</t>
  </si>
  <si>
    <t>15159020</t>
  </si>
  <si>
    <t>15159030</t>
  </si>
  <si>
    <t>15159040</t>
  </si>
  <si>
    <t>15179010</t>
  </si>
  <si>
    <t>17029010</t>
  </si>
  <si>
    <t>23061020</t>
  </si>
  <si>
    <t>23061090</t>
  </si>
  <si>
    <t>23069011</t>
  </si>
  <si>
    <t>23069014</t>
  </si>
  <si>
    <t>23069017</t>
  </si>
  <si>
    <t>23069018</t>
  </si>
  <si>
    <t>23069024</t>
  </si>
  <si>
    <t>23069028</t>
  </si>
  <si>
    <t>23080000</t>
  </si>
  <si>
    <t>28332500</t>
  </si>
  <si>
    <t>28333090</t>
  </si>
  <si>
    <t>29142921</t>
  </si>
  <si>
    <t>44039914</t>
  </si>
  <si>
    <t>14011000</t>
  </si>
  <si>
    <t>14012000</t>
  </si>
  <si>
    <t>14019010</t>
  </si>
  <si>
    <t>14019090</t>
  </si>
  <si>
    <t>14042000</t>
  </si>
  <si>
    <t>14049010</t>
  </si>
  <si>
    <t>14049021</t>
  </si>
  <si>
    <t>14049029</t>
  </si>
  <si>
    <t>14049030</t>
  </si>
  <si>
    <t>14049040</t>
  </si>
  <si>
    <t>14049050</t>
  </si>
  <si>
    <t>14049060</t>
  </si>
  <si>
    <t>14049070</t>
  </si>
  <si>
    <t>14049090</t>
  </si>
  <si>
    <t>Plant and Plant Portions (Herbs)</t>
  </si>
  <si>
    <t>Shellac and Lac-based Products</t>
  </si>
  <si>
    <t>13019034</t>
  </si>
  <si>
    <t>Xanthium gum</t>
  </si>
  <si>
    <t>23069030</t>
  </si>
  <si>
    <t>Residues Babool Seed Extraction</t>
  </si>
  <si>
    <t>13019099</t>
  </si>
  <si>
    <t>Nov-2021</t>
  </si>
  <si>
    <t>April-Nov 2021  (2021-22)</t>
  </si>
  <si>
    <t>PANEL-WISE SHEFEXIL EXPORT  PERFORMANCE FOR THE MONTH NOVEMBER-2021(FINAL)***</t>
  </si>
  <si>
    <t>Shellac and Lac-based Products**</t>
  </si>
  <si>
    <t>Nov-2020 RF</t>
  </si>
  <si>
    <t>April-Nov 2020  (2020-21) RF</t>
  </si>
  <si>
    <t>PANEL-WISE SHEFEXIL PRODUCTS EXPORT FOR THE MONTH NOVEMBER-2021 (FINAL)***</t>
  </si>
  <si>
    <t>Nov-2021 P</t>
  </si>
  <si>
    <t>April-Nov 2021  (2021-22) P</t>
  </si>
  <si>
    <t>33012530</t>
  </si>
  <si>
    <t>Horsemin oil (ex-mentha sylvestries)</t>
  </si>
  <si>
    <t>November 2021 data have been marked as Provisional (P) by DGCI&amp;S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</si>
</sst>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Arial"/>
      <family val="2"/>
    </font>
    <font>
      <b/>
      <sz val="8"/>
      <color theme="1"/>
      <name val="Tahoma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mbria"/>
      <family val="1"/>
      <scheme val="maj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indexed="63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indexed="63"/>
      <name val="Calibri"/>
      <family val="2"/>
      <scheme val="minor"/>
    </font>
    <font>
      <b/>
      <sz val="12"/>
      <color indexed="63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9">
    <xf numFmtId="0" fontId="0" fillId="0" borderId="0" xfId="0"/>
    <xf numFmtId="0" fontId="0" fillId="0" borderId="0" xfId="0"/>
    <xf numFmtId="2" fontId="0" fillId="0" borderId="0" xfId="0" applyNumberFormat="1"/>
    <xf numFmtId="2" fontId="6" fillId="0" borderId="1" xfId="0" applyNumberFormat="1" applyFont="1" applyFill="1" applyBorder="1"/>
    <xf numFmtId="0" fontId="0" fillId="0" borderId="0" xfId="0" applyFill="1"/>
    <xf numFmtId="2" fontId="0" fillId="0" borderId="0" xfId="0" applyNumberFormat="1" applyBorder="1"/>
    <xf numFmtId="2" fontId="6" fillId="0" borderId="0" xfId="0" applyNumberFormat="1" applyFont="1" applyFill="1"/>
    <xf numFmtId="2" fontId="5" fillId="0" borderId="0" xfId="0" applyNumberFormat="1" applyFont="1" applyFill="1"/>
    <xf numFmtId="1" fontId="13" fillId="0" borderId="1" xfId="1" applyNumberFormat="1" applyFont="1" applyFill="1" applyBorder="1" applyAlignment="1">
      <alignment horizontal="left"/>
    </xf>
    <xf numFmtId="1" fontId="13" fillId="0" borderId="2" xfId="1" applyNumberFormat="1" applyFont="1" applyFill="1" applyBorder="1" applyAlignment="1">
      <alignment horizontal="left"/>
    </xf>
    <xf numFmtId="49" fontId="11" fillId="0" borderId="1" xfId="1" applyNumberFormat="1" applyFont="1" applyFill="1" applyBorder="1" applyAlignment="1">
      <alignment horizontal="left"/>
    </xf>
    <xf numFmtId="1" fontId="13" fillId="0" borderId="0" xfId="1" applyNumberFormat="1" applyFont="1" applyFill="1" applyBorder="1" applyAlignment="1">
      <alignment horizontal="left"/>
    </xf>
    <xf numFmtId="2" fontId="11" fillId="0" borderId="1" xfId="1" applyNumberFormat="1" applyFont="1" applyFill="1" applyBorder="1" applyAlignment="1">
      <alignment horizontal="left"/>
    </xf>
    <xf numFmtId="1" fontId="14" fillId="0" borderId="2" xfId="1" applyNumberFormat="1" applyFont="1" applyFill="1" applyBorder="1" applyAlignment="1">
      <alignment horizontal="left"/>
    </xf>
    <xf numFmtId="2" fontId="6" fillId="2" borderId="1" xfId="0" applyNumberFormat="1" applyFont="1" applyFill="1" applyBorder="1"/>
    <xf numFmtId="49" fontId="5" fillId="0" borderId="5" xfId="0" applyNumberFormat="1" applyFont="1" applyFill="1" applyBorder="1" applyAlignment="1">
      <alignment wrapText="1"/>
    </xf>
    <xf numFmtId="2" fontId="16" fillId="0" borderId="1" xfId="1" applyNumberFormat="1" applyFont="1" applyFill="1" applyBorder="1" applyAlignment="1">
      <alignment horizontal="left"/>
    </xf>
    <xf numFmtId="2" fontId="16" fillId="0" borderId="2" xfId="1" applyNumberFormat="1" applyFont="1" applyFill="1" applyBorder="1" applyAlignment="1">
      <alignment horizontal="left"/>
    </xf>
    <xf numFmtId="2" fontId="16" fillId="0" borderId="1" xfId="1" applyNumberFormat="1" applyFont="1" applyFill="1" applyBorder="1" applyAlignment="1">
      <alignment horizontal="left" wrapText="1"/>
    </xf>
    <xf numFmtId="2" fontId="16" fillId="0" borderId="0" xfId="1" applyNumberFormat="1" applyFont="1" applyFill="1" applyBorder="1" applyAlignment="1">
      <alignment horizontal="left"/>
    </xf>
    <xf numFmtId="2" fontId="16" fillId="0" borderId="9" xfId="1" applyNumberFormat="1" applyFont="1" applyFill="1" applyBorder="1" applyAlignment="1">
      <alignment horizontal="left" wrapText="1"/>
    </xf>
    <xf numFmtId="2" fontId="16" fillId="0" borderId="5" xfId="1" applyNumberFormat="1" applyFont="1" applyFill="1" applyBorder="1" applyAlignment="1">
      <alignment horizontal="left"/>
    </xf>
    <xf numFmtId="2" fontId="16" fillId="0" borderId="5" xfId="1" applyNumberFormat="1" applyFont="1" applyFill="1" applyBorder="1" applyAlignment="1">
      <alignment horizontal="left" wrapText="1"/>
    </xf>
    <xf numFmtId="2" fontId="5" fillId="0" borderId="1" xfId="0" applyNumberFormat="1" applyFont="1" applyFill="1" applyBorder="1"/>
    <xf numFmtId="0" fontId="6" fillId="0" borderId="0" xfId="0" applyFont="1" applyFill="1"/>
    <xf numFmtId="0" fontId="5" fillId="0" borderId="0" xfId="0" applyFont="1" applyFill="1"/>
    <xf numFmtId="0" fontId="6" fillId="0" borderId="1" xfId="0" applyFont="1" applyFill="1" applyBorder="1"/>
    <xf numFmtId="0" fontId="5" fillId="0" borderId="1" xfId="0" applyFont="1" applyFill="1" applyBorder="1"/>
    <xf numFmtId="2" fontId="21" fillId="0" borderId="1" xfId="1" applyNumberFormat="1" applyFont="1" applyFill="1" applyBorder="1" applyAlignment="1">
      <alignment horizontal="right"/>
    </xf>
    <xf numFmtId="2" fontId="16" fillId="0" borderId="1" xfId="1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wrapText="1"/>
    </xf>
    <xf numFmtId="0" fontId="17" fillId="0" borderId="1" xfId="0" applyFont="1" applyFill="1" applyBorder="1" applyAlignment="1">
      <alignment wrapText="1"/>
    </xf>
    <xf numFmtId="2" fontId="5" fillId="0" borderId="1" xfId="0" applyNumberFormat="1" applyFont="1" applyFill="1" applyBorder="1" applyAlignment="1">
      <alignment horizontal="left"/>
    </xf>
    <xf numFmtId="2" fontId="5" fillId="0" borderId="1" xfId="0" applyNumberFormat="1" applyFont="1" applyFill="1" applyBorder="1" applyAlignment="1">
      <alignment wrapText="1"/>
    </xf>
    <xf numFmtId="1" fontId="5" fillId="0" borderId="1" xfId="0" applyNumberFormat="1" applyFont="1" applyFill="1" applyBorder="1" applyAlignment="1">
      <alignment horizontal="left"/>
    </xf>
    <xf numFmtId="0" fontId="18" fillId="0" borderId="0" xfId="0" applyFont="1" applyFill="1" applyAlignment="1">
      <alignment wrapText="1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1" fillId="0" borderId="0" xfId="0" applyFont="1" applyFill="1" applyBorder="1" applyAlignment="1"/>
    <xf numFmtId="2" fontId="22" fillId="0" borderId="1" xfId="1" applyNumberFormat="1" applyFont="1" applyFill="1" applyBorder="1" applyAlignment="1">
      <alignment horizontal="center" wrapText="1"/>
    </xf>
    <xf numFmtId="2" fontId="1" fillId="0" borderId="1" xfId="0" applyNumberFormat="1" applyFont="1" applyBorder="1"/>
    <xf numFmtId="0" fontId="4" fillId="0" borderId="13" xfId="0" applyFont="1" applyFill="1" applyBorder="1" applyAlignment="1">
      <alignment horizontal="center"/>
    </xf>
    <xf numFmtId="2" fontId="5" fillId="0" borderId="2" xfId="0" applyNumberFormat="1" applyFont="1" applyFill="1" applyBorder="1"/>
    <xf numFmtId="2" fontId="6" fillId="0" borderId="2" xfId="0" applyNumberFormat="1" applyFont="1" applyFill="1" applyBorder="1"/>
    <xf numFmtId="2" fontId="6" fillId="2" borderId="2" xfId="0" applyNumberFormat="1" applyFont="1" applyFill="1" applyBorder="1"/>
    <xf numFmtId="2" fontId="8" fillId="0" borderId="20" xfId="1" applyNumberFormat="1" applyFont="1" applyFill="1" applyBorder="1" applyAlignment="1">
      <alignment horizontal="center" vertical="center"/>
    </xf>
    <xf numFmtId="2" fontId="3" fillId="0" borderId="20" xfId="1" applyNumberFormat="1" applyFont="1" applyFill="1" applyBorder="1" applyAlignment="1">
      <alignment horizontal="center" vertical="center" wrapText="1"/>
    </xf>
    <xf numFmtId="2" fontId="8" fillId="2" borderId="20" xfId="1" applyNumberFormat="1" applyFont="1" applyFill="1" applyBorder="1" applyAlignment="1">
      <alignment horizontal="center" vertical="center"/>
    </xf>
    <xf numFmtId="2" fontId="3" fillId="2" borderId="20" xfId="1" applyNumberFormat="1" applyFont="1" applyFill="1" applyBorder="1" applyAlignment="1">
      <alignment horizontal="center" vertical="center" wrapText="1"/>
    </xf>
    <xf numFmtId="2" fontId="3" fillId="2" borderId="21" xfId="1" applyNumberFormat="1" applyFont="1" applyFill="1" applyBorder="1" applyAlignment="1">
      <alignment horizontal="center" vertical="center" wrapText="1"/>
    </xf>
    <xf numFmtId="0" fontId="4" fillId="0" borderId="22" xfId="0" applyFont="1" applyFill="1" applyBorder="1"/>
    <xf numFmtId="2" fontId="6" fillId="2" borderId="23" xfId="0" applyNumberFormat="1" applyFont="1" applyFill="1" applyBorder="1"/>
    <xf numFmtId="0" fontId="4" fillId="0" borderId="24" xfId="0" applyFont="1" applyFill="1" applyBorder="1"/>
    <xf numFmtId="2" fontId="6" fillId="2" borderId="19" xfId="0" applyNumberFormat="1" applyFont="1" applyFill="1" applyBorder="1"/>
    <xf numFmtId="2" fontId="5" fillId="0" borderId="25" xfId="0" applyNumberFormat="1" applyFont="1" applyFill="1" applyBorder="1"/>
    <xf numFmtId="2" fontId="5" fillId="2" borderId="20" xfId="0" applyNumberFormat="1" applyFont="1" applyFill="1" applyBorder="1"/>
    <xf numFmtId="2" fontId="5" fillId="2" borderId="21" xfId="0" applyNumberFormat="1" applyFont="1" applyFill="1" applyBorder="1"/>
    <xf numFmtId="2" fontId="3" fillId="0" borderId="26" xfId="1" applyNumberFormat="1" applyFont="1" applyFill="1" applyBorder="1" applyAlignment="1">
      <alignment horizontal="center" vertical="center" wrapText="1"/>
    </xf>
    <xf numFmtId="2" fontId="5" fillId="0" borderId="9" xfId="0" applyNumberFormat="1" applyFont="1" applyFill="1" applyBorder="1"/>
    <xf numFmtId="2" fontId="5" fillId="0" borderId="5" xfId="0" applyNumberFormat="1" applyFont="1" applyFill="1" applyBorder="1"/>
    <xf numFmtId="2" fontId="8" fillId="2" borderId="28" xfId="1" applyNumberFormat="1" applyFont="1" applyFill="1" applyBorder="1" applyAlignment="1">
      <alignment horizontal="center" vertical="center"/>
    </xf>
    <xf numFmtId="2" fontId="6" fillId="2" borderId="22" xfId="0" applyNumberFormat="1" applyFont="1" applyFill="1" applyBorder="1"/>
    <xf numFmtId="2" fontId="6" fillId="2" borderId="24" xfId="0" applyNumberFormat="1" applyFont="1" applyFill="1" applyBorder="1"/>
    <xf numFmtId="2" fontId="5" fillId="2" borderId="28" xfId="0" applyNumberFormat="1" applyFont="1" applyFill="1" applyBorder="1"/>
    <xf numFmtId="1" fontId="5" fillId="0" borderId="10" xfId="0" applyNumberFormat="1" applyFont="1" applyFill="1" applyBorder="1" applyAlignment="1">
      <alignment horizontal="left"/>
    </xf>
    <xf numFmtId="2" fontId="22" fillId="0" borderId="10" xfId="1" applyNumberFormat="1" applyFont="1" applyFill="1" applyBorder="1" applyAlignment="1">
      <alignment horizontal="center" wrapText="1"/>
    </xf>
    <xf numFmtId="2" fontId="6" fillId="0" borderId="10" xfId="0" applyNumberFormat="1" applyFont="1" applyFill="1" applyBorder="1"/>
    <xf numFmtId="2" fontId="5" fillId="0" borderId="10" xfId="0" applyNumberFormat="1" applyFont="1" applyFill="1" applyBorder="1"/>
    <xf numFmtId="2" fontId="6" fillId="2" borderId="10" xfId="0" applyNumberFormat="1" applyFont="1" applyFill="1" applyBorder="1"/>
    <xf numFmtId="2" fontId="5" fillId="2" borderId="10" xfId="0" applyNumberFormat="1" applyFont="1" applyFill="1" applyBorder="1"/>
    <xf numFmtId="2" fontId="23" fillId="3" borderId="29" xfId="0" applyNumberFormat="1" applyFont="1" applyFill="1" applyBorder="1"/>
    <xf numFmtId="2" fontId="23" fillId="3" borderId="30" xfId="0" applyNumberFormat="1" applyFont="1" applyFill="1" applyBorder="1"/>
    <xf numFmtId="0" fontId="6" fillId="0" borderId="2" xfId="0" applyFont="1" applyFill="1" applyBorder="1"/>
    <xf numFmtId="0" fontId="5" fillId="0" borderId="2" xfId="0" applyFont="1" applyFill="1" applyBorder="1"/>
    <xf numFmtId="2" fontId="5" fillId="2" borderId="2" xfId="0" applyNumberFormat="1" applyFont="1" applyFill="1" applyBorder="1"/>
    <xf numFmtId="2" fontId="10" fillId="0" borderId="20" xfId="1" applyNumberFormat="1" applyFont="1" applyFill="1" applyBorder="1" applyAlignment="1">
      <alignment horizontal="center" vertical="center"/>
    </xf>
    <xf numFmtId="2" fontId="11" fillId="0" borderId="20" xfId="1" applyNumberFormat="1" applyFont="1" applyFill="1" applyBorder="1" applyAlignment="1">
      <alignment horizontal="center" vertical="center" wrapText="1"/>
    </xf>
    <xf numFmtId="2" fontId="10" fillId="2" borderId="20" xfId="1" applyNumberFormat="1" applyFont="1" applyFill="1" applyBorder="1" applyAlignment="1">
      <alignment horizontal="center" vertical="center"/>
    </xf>
    <xf numFmtId="2" fontId="11" fillId="2" borderId="20" xfId="1" applyNumberFormat="1" applyFont="1" applyFill="1" applyBorder="1" applyAlignment="1">
      <alignment horizontal="center" vertical="center" wrapText="1"/>
    </xf>
    <xf numFmtId="2" fontId="11" fillId="2" borderId="21" xfId="1" applyNumberFormat="1" applyFont="1" applyFill="1" applyBorder="1" applyAlignment="1">
      <alignment horizontal="center" vertical="center" wrapText="1"/>
    </xf>
    <xf numFmtId="2" fontId="5" fillId="0" borderId="2" xfId="0" quotePrefix="1" applyNumberFormat="1" applyFont="1" applyFill="1" applyBorder="1" applyAlignment="1">
      <alignment horizontal="left"/>
    </xf>
    <xf numFmtId="2" fontId="5" fillId="0" borderId="2" xfId="0" applyNumberFormat="1" applyFont="1" applyFill="1" applyBorder="1" applyAlignment="1">
      <alignment vertical="top" wrapText="1"/>
    </xf>
    <xf numFmtId="0" fontId="4" fillId="0" borderId="2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/>
    </xf>
    <xf numFmtId="49" fontId="5" fillId="0" borderId="1" xfId="0" quotePrefix="1" applyNumberFormat="1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left"/>
    </xf>
    <xf numFmtId="49" fontId="11" fillId="0" borderId="1" xfId="0" quotePrefix="1" applyNumberFormat="1" applyFont="1" applyFill="1" applyBorder="1" applyAlignment="1">
      <alignment horizontal="left"/>
    </xf>
    <xf numFmtId="2" fontId="16" fillId="0" borderId="2" xfId="1" applyNumberFormat="1" applyFont="1" applyFill="1" applyBorder="1" applyAlignment="1">
      <alignment horizontal="left" wrapText="1"/>
    </xf>
    <xf numFmtId="2" fontId="11" fillId="0" borderId="1" xfId="1" applyNumberFormat="1" applyFont="1" applyFill="1" applyBorder="1" applyAlignment="1">
      <alignment horizontal="left" wrapText="1"/>
    </xf>
    <xf numFmtId="2" fontId="5" fillId="0" borderId="0" xfId="0" applyNumberFormat="1" applyFont="1" applyAlignment="1">
      <alignment horizontal="left" vertical="center" wrapText="1"/>
    </xf>
    <xf numFmtId="1" fontId="4" fillId="3" borderId="31" xfId="0" applyNumberFormat="1" applyFont="1" applyFill="1" applyBorder="1" applyAlignment="1">
      <alignment horizontal="center" vertical="center"/>
    </xf>
    <xf numFmtId="1" fontId="4" fillId="3" borderId="29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2" fontId="5" fillId="0" borderId="5" xfId="0" quotePrefix="1" applyNumberFormat="1" applyFont="1" applyFill="1" applyBorder="1" applyAlignment="1">
      <alignment horizontal="center" wrapText="1"/>
    </xf>
    <xf numFmtId="2" fontId="5" fillId="0" borderId="6" xfId="0" quotePrefix="1" applyNumberFormat="1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/>
    </xf>
    <xf numFmtId="0" fontId="20" fillId="2" borderId="17" xfId="0" applyFont="1" applyFill="1" applyBorder="1" applyAlignment="1">
      <alignment horizontal="center"/>
    </xf>
    <xf numFmtId="0" fontId="20" fillId="2" borderId="18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2" fontId="5" fillId="0" borderId="7" xfId="0" applyNumberFormat="1" applyFont="1" applyFill="1" applyBorder="1" applyAlignment="1">
      <alignment horizontal="center" vertical="center" wrapText="1"/>
    </xf>
    <xf numFmtId="2" fontId="5" fillId="0" borderId="8" xfId="0" applyNumberFormat="1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wrapText="1"/>
    </xf>
    <xf numFmtId="2" fontId="5" fillId="0" borderId="6" xfId="0" applyNumberFormat="1" applyFont="1" applyFill="1" applyBorder="1" applyAlignment="1">
      <alignment horizontal="center" wrapText="1"/>
    </xf>
    <xf numFmtId="2" fontId="5" fillId="2" borderId="5" xfId="0" applyNumberFormat="1" applyFont="1" applyFill="1" applyBorder="1" applyAlignment="1">
      <alignment horizontal="center" wrapText="1"/>
    </xf>
    <xf numFmtId="2" fontId="5" fillId="2" borderId="33" xfId="0" applyNumberFormat="1" applyFont="1" applyFill="1" applyBorder="1" applyAlignment="1">
      <alignment horizontal="center" wrapText="1"/>
    </xf>
    <xf numFmtId="2" fontId="5" fillId="2" borderId="5" xfId="0" quotePrefix="1" applyNumberFormat="1" applyFont="1" applyFill="1" applyBorder="1" applyAlignment="1">
      <alignment horizontal="center" wrapText="1"/>
    </xf>
    <xf numFmtId="2" fontId="5" fillId="2" borderId="6" xfId="0" quotePrefix="1" applyNumberFormat="1" applyFont="1" applyFill="1" applyBorder="1" applyAlignment="1">
      <alignment horizontal="center" wrapText="1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20" fillId="0" borderId="32" xfId="0" applyFont="1" applyFill="1" applyBorder="1" applyAlignment="1">
      <alignment horizontal="center"/>
    </xf>
    <xf numFmtId="0" fontId="19" fillId="0" borderId="32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2" fontId="9" fillId="0" borderId="0" xfId="0" applyNumberFormat="1" applyFont="1" applyAlignment="1">
      <alignment vertical="center" wrapText="1"/>
    </xf>
    <xf numFmtId="2" fontId="12" fillId="2" borderId="1" xfId="0" applyNumberFormat="1" applyFont="1" applyFill="1" applyBorder="1" applyAlignment="1">
      <alignment horizontal="center" wrapText="1"/>
    </xf>
    <xf numFmtId="2" fontId="12" fillId="2" borderId="19" xfId="0" applyNumberFormat="1" applyFont="1" applyFill="1" applyBorder="1" applyAlignment="1">
      <alignment horizontal="center" wrapText="1"/>
    </xf>
    <xf numFmtId="0" fontId="7" fillId="0" borderId="14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2" fontId="12" fillId="0" borderId="1" xfId="0" quotePrefix="1" applyNumberFormat="1" applyFont="1" applyFill="1" applyBorder="1" applyAlignment="1">
      <alignment horizontal="center" wrapText="1"/>
    </xf>
    <xf numFmtId="2" fontId="12" fillId="0" borderId="1" xfId="0" applyNumberFormat="1" applyFont="1" applyFill="1" applyBorder="1" applyAlignment="1">
      <alignment horizontal="center" wrapText="1"/>
    </xf>
    <xf numFmtId="2" fontId="12" fillId="0" borderId="5" xfId="0" applyNumberFormat="1" applyFont="1" applyFill="1" applyBorder="1" applyAlignment="1">
      <alignment horizontal="center" wrapText="1"/>
    </xf>
    <xf numFmtId="2" fontId="12" fillId="2" borderId="24" xfId="0" quotePrefix="1" applyNumberFormat="1" applyFont="1" applyFill="1" applyBorder="1" applyAlignment="1">
      <alignment horizontal="center" wrapText="1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/>
    </xf>
    <xf numFmtId="0" fontId="0" fillId="0" borderId="12" xfId="0" applyBorder="1"/>
    <xf numFmtId="0" fontId="0" fillId="0" borderId="8" xfId="0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7"/>
  <sheetViews>
    <sheetView workbookViewId="0">
      <selection activeCell="E9" sqref="E9"/>
    </sheetView>
  </sheetViews>
  <sheetFormatPr defaultRowHeight="15" x14ac:dyDescent="0.25"/>
  <cols>
    <col min="1" max="1" width="9" style="37" bestFit="1" customWidth="1"/>
    <col min="2" max="2" width="31.28515625" style="25" customWidth="1"/>
    <col min="3" max="3" width="11.28515625" style="24" customWidth="1"/>
    <col min="4" max="4" width="7.7109375" style="25" bestFit="1" customWidth="1"/>
    <col min="5" max="5" width="10" style="24" bestFit="1" customWidth="1"/>
    <col min="6" max="6" width="7.7109375" style="25" bestFit="1" customWidth="1"/>
    <col min="7" max="7" width="11.140625" style="24" bestFit="1" customWidth="1"/>
    <col min="8" max="8" width="8.85546875" style="25" customWidth="1"/>
    <col min="9" max="9" width="11.140625" style="24" bestFit="1" customWidth="1"/>
    <col min="10" max="10" width="9.28515625" style="25" bestFit="1" customWidth="1"/>
    <col min="11" max="11" width="8.5703125" style="6" bestFit="1" customWidth="1"/>
    <col min="12" max="12" width="7.85546875" style="7" customWidth="1"/>
    <col min="13" max="13" width="9.7109375" style="6" customWidth="1"/>
    <col min="14" max="14" width="8.28515625" style="7" customWidth="1"/>
  </cols>
  <sheetData>
    <row r="1" spans="1:27" ht="16.5" customHeight="1" thickBot="1" x14ac:dyDescent="0.3">
      <c r="A1" s="115" t="s">
        <v>319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7"/>
    </row>
    <row r="2" spans="1:27" s="1" customFormat="1" ht="16.5" customHeight="1" x14ac:dyDescent="0.25">
      <c r="A2" s="99" t="s">
        <v>0</v>
      </c>
      <c r="B2" s="119" t="s">
        <v>1</v>
      </c>
      <c r="C2" s="118" t="s">
        <v>166</v>
      </c>
      <c r="D2" s="118"/>
      <c r="E2" s="118"/>
      <c r="F2" s="118"/>
      <c r="G2" s="118"/>
      <c r="H2" s="118"/>
      <c r="I2" s="118"/>
      <c r="J2" s="118"/>
      <c r="K2" s="102" t="s">
        <v>167</v>
      </c>
      <c r="L2" s="103"/>
      <c r="M2" s="103"/>
      <c r="N2" s="104"/>
      <c r="O2"/>
      <c r="P2"/>
      <c r="Q2"/>
      <c r="R2"/>
      <c r="S2"/>
      <c r="T2"/>
      <c r="U2"/>
      <c r="V2"/>
      <c r="W2"/>
      <c r="X2"/>
      <c r="Y2"/>
      <c r="Z2"/>
      <c r="AA2"/>
    </row>
    <row r="3" spans="1:27" ht="27.95" customHeight="1" x14ac:dyDescent="0.25">
      <c r="A3" s="100"/>
      <c r="B3" s="120"/>
      <c r="C3" s="97" t="s">
        <v>317</v>
      </c>
      <c r="D3" s="98"/>
      <c r="E3" s="97" t="s">
        <v>320</v>
      </c>
      <c r="F3" s="98"/>
      <c r="G3" s="109" t="s">
        <v>318</v>
      </c>
      <c r="H3" s="110"/>
      <c r="I3" s="109" t="s">
        <v>321</v>
      </c>
      <c r="J3" s="110"/>
      <c r="K3" s="113" t="s">
        <v>313</v>
      </c>
      <c r="L3" s="114"/>
      <c r="M3" s="111" t="s">
        <v>314</v>
      </c>
      <c r="N3" s="112"/>
    </row>
    <row r="4" spans="1:27" ht="16.5" thickBot="1" x14ac:dyDescent="0.3">
      <c r="A4" s="101"/>
      <c r="B4" s="82" t="s">
        <v>2</v>
      </c>
      <c r="C4" s="75" t="s">
        <v>3</v>
      </c>
      <c r="D4" s="76" t="s">
        <v>157</v>
      </c>
      <c r="E4" s="75" t="s">
        <v>3</v>
      </c>
      <c r="F4" s="76" t="s">
        <v>157</v>
      </c>
      <c r="G4" s="75" t="s">
        <v>3</v>
      </c>
      <c r="H4" s="76" t="s">
        <v>157</v>
      </c>
      <c r="I4" s="75" t="s">
        <v>3</v>
      </c>
      <c r="J4" s="76" t="s">
        <v>157</v>
      </c>
      <c r="K4" s="77" t="s">
        <v>3</v>
      </c>
      <c r="L4" s="78" t="s">
        <v>157</v>
      </c>
      <c r="M4" s="77" t="s">
        <v>3</v>
      </c>
      <c r="N4" s="79" t="s">
        <v>157</v>
      </c>
    </row>
    <row r="5" spans="1:27" x14ac:dyDescent="0.25">
      <c r="A5" s="9" t="s">
        <v>4</v>
      </c>
      <c r="B5" s="87" t="s">
        <v>5</v>
      </c>
      <c r="C5" s="43">
        <v>586.07000000000005</v>
      </c>
      <c r="D5" s="42">
        <v>0.4900000000000001</v>
      </c>
      <c r="E5" s="43">
        <v>414.32</v>
      </c>
      <c r="F5" s="42">
        <v>0.52000000000000013</v>
      </c>
      <c r="G5" s="43">
        <v>4543.869999999999</v>
      </c>
      <c r="H5" s="42">
        <v>4.6499999999999995</v>
      </c>
      <c r="I5" s="43">
        <v>5591.2000000000007</v>
      </c>
      <c r="J5" s="42">
        <v>5.9499999999999984</v>
      </c>
      <c r="K5" s="44">
        <f t="shared" ref="K5:L5" si="0">IFERROR(((E5-C5)/C5)*100,"")</f>
        <v>-29.305373078301233</v>
      </c>
      <c r="L5" s="74">
        <f t="shared" si="0"/>
        <v>6.1224489795918409</v>
      </c>
      <c r="M5" s="44">
        <f t="shared" ref="M5:N5" si="1">IFERROR(((I5-G5)/G5)*100,"")</f>
        <v>23.049294984231548</v>
      </c>
      <c r="N5" s="74">
        <f t="shared" si="1"/>
        <v>27.95698924731181</v>
      </c>
    </row>
    <row r="6" spans="1:27" x14ac:dyDescent="0.25">
      <c r="A6" s="8" t="s">
        <v>6</v>
      </c>
      <c r="B6" s="18" t="s">
        <v>7</v>
      </c>
      <c r="C6" s="3">
        <v>31.17</v>
      </c>
      <c r="D6" s="23">
        <v>0.19</v>
      </c>
      <c r="E6" s="3">
        <v>111.81</v>
      </c>
      <c r="F6" s="23">
        <v>0.26</v>
      </c>
      <c r="G6" s="3">
        <v>425.14000000000004</v>
      </c>
      <c r="H6" s="23">
        <v>2.41</v>
      </c>
      <c r="I6" s="3">
        <v>515.75</v>
      </c>
      <c r="J6" s="23">
        <v>2.7699999999999996</v>
      </c>
      <c r="K6" s="44">
        <f t="shared" ref="K6:K15" si="2">IFERROR(((E6-C6)/C6)*100,"")</f>
        <v>258.71029836381132</v>
      </c>
      <c r="L6" s="74">
        <f t="shared" ref="L6:L15" si="3">IFERROR(((F6-D6)/D6)*100,"")</f>
        <v>36.842105263157897</v>
      </c>
      <c r="M6" s="44">
        <f t="shared" ref="M6:M15" si="4">IFERROR(((I6-G6)/G6)*100,"")</f>
        <v>21.312979253892824</v>
      </c>
      <c r="N6" s="74">
        <f t="shared" ref="N6:N15" si="5">IFERROR(((J6-H6)/H6)*100,"")</f>
        <v>14.93775933609956</v>
      </c>
    </row>
    <row r="7" spans="1:27" x14ac:dyDescent="0.25">
      <c r="A7" s="10" t="s">
        <v>8</v>
      </c>
      <c r="B7" s="88" t="s">
        <v>9</v>
      </c>
      <c r="C7" s="3">
        <v>94.330000000000013</v>
      </c>
      <c r="D7" s="23">
        <v>0.11</v>
      </c>
      <c r="E7" s="3">
        <v>52.949999999999996</v>
      </c>
      <c r="F7" s="23">
        <v>0.08</v>
      </c>
      <c r="G7" s="3">
        <v>651.8399999999998</v>
      </c>
      <c r="H7" s="23">
        <v>0.89000000000000012</v>
      </c>
      <c r="I7" s="3">
        <v>644.65999999999985</v>
      </c>
      <c r="J7" s="23">
        <v>1.0500000000000003</v>
      </c>
      <c r="K7" s="44">
        <f t="shared" si="2"/>
        <v>-43.867274461995137</v>
      </c>
      <c r="L7" s="74">
        <f t="shared" si="3"/>
        <v>-27.27272727272727</v>
      </c>
      <c r="M7" s="44">
        <f t="shared" si="4"/>
        <v>-1.1014972999509007</v>
      </c>
      <c r="N7" s="74">
        <f t="shared" si="5"/>
        <v>17.977528089887652</v>
      </c>
    </row>
    <row r="8" spans="1:27" x14ac:dyDescent="0.25">
      <c r="A8" s="10" t="s">
        <v>10</v>
      </c>
      <c r="B8" s="88" t="s">
        <v>11</v>
      </c>
      <c r="C8" s="3">
        <v>473.23999999999995</v>
      </c>
      <c r="D8" s="23">
        <v>1.36</v>
      </c>
      <c r="E8" s="3">
        <v>192.69</v>
      </c>
      <c r="F8" s="23">
        <v>0.64000000000000012</v>
      </c>
      <c r="G8" s="3">
        <v>2807.9199999999996</v>
      </c>
      <c r="H8" s="23">
        <v>8.6099999999999959</v>
      </c>
      <c r="I8" s="3">
        <v>2741.7200000000003</v>
      </c>
      <c r="J8" s="23">
        <v>9.1399999999999952</v>
      </c>
      <c r="K8" s="44">
        <f t="shared" si="2"/>
        <v>-59.282816329980562</v>
      </c>
      <c r="L8" s="74">
        <f t="shared" si="3"/>
        <v>-52.941176470588225</v>
      </c>
      <c r="M8" s="44">
        <f t="shared" si="4"/>
        <v>-2.357617026126078</v>
      </c>
      <c r="N8" s="74">
        <f t="shared" si="5"/>
        <v>6.1556329849012732</v>
      </c>
    </row>
    <row r="9" spans="1:27" x14ac:dyDescent="0.25">
      <c r="A9" s="84" t="s">
        <v>158</v>
      </c>
      <c r="B9" s="30" t="s">
        <v>159</v>
      </c>
      <c r="C9" s="3">
        <v>843.91</v>
      </c>
      <c r="D9" s="23">
        <v>5.12</v>
      </c>
      <c r="E9" s="3">
        <v>725.17000000000007</v>
      </c>
      <c r="F9" s="23">
        <v>4.41</v>
      </c>
      <c r="G9" s="3">
        <v>11161.789999999999</v>
      </c>
      <c r="H9" s="23">
        <v>31.969999999999992</v>
      </c>
      <c r="I9" s="3">
        <v>4559.3800000000019</v>
      </c>
      <c r="J9" s="23">
        <v>28.619999999999994</v>
      </c>
      <c r="K9" s="44">
        <f t="shared" si="2"/>
        <v>-14.070220758137705</v>
      </c>
      <c r="L9" s="74">
        <f t="shared" si="3"/>
        <v>-13.8671875</v>
      </c>
      <c r="M9" s="44">
        <f t="shared" si="4"/>
        <v>-59.151892304012158</v>
      </c>
      <c r="N9" s="74">
        <f t="shared" si="5"/>
        <v>-10.478573662808879</v>
      </c>
    </row>
    <row r="10" spans="1:27" x14ac:dyDescent="0.25">
      <c r="A10" s="8" t="s">
        <v>12</v>
      </c>
      <c r="B10" s="18" t="s">
        <v>13</v>
      </c>
      <c r="C10" s="3">
        <v>2534.7300000000005</v>
      </c>
      <c r="D10" s="23">
        <v>2.3700000000000006</v>
      </c>
      <c r="E10" s="3">
        <v>1966.2799999999995</v>
      </c>
      <c r="F10" s="23">
        <v>2.1100000000000008</v>
      </c>
      <c r="G10" s="3">
        <v>24125.44000000001</v>
      </c>
      <c r="H10" s="23">
        <v>19.059999999999995</v>
      </c>
      <c r="I10" s="3">
        <v>19768.440000000002</v>
      </c>
      <c r="J10" s="23">
        <v>20.099999999999998</v>
      </c>
      <c r="K10" s="44">
        <f t="shared" si="2"/>
        <v>-22.426451732531703</v>
      </c>
      <c r="L10" s="74">
        <f t="shared" si="3"/>
        <v>-10.970464135021086</v>
      </c>
      <c r="M10" s="44">
        <f t="shared" si="4"/>
        <v>-18.059774246604437</v>
      </c>
      <c r="N10" s="74">
        <f t="shared" si="5"/>
        <v>5.4564533053515367</v>
      </c>
    </row>
    <row r="11" spans="1:27" x14ac:dyDescent="0.25">
      <c r="A11" s="8" t="s">
        <v>14</v>
      </c>
      <c r="B11" s="18" t="s">
        <v>15</v>
      </c>
      <c r="C11" s="3">
        <v>938.55000000000007</v>
      </c>
      <c r="D11" s="23">
        <v>0.93000000000000016</v>
      </c>
      <c r="E11" s="3">
        <v>214.56999999999996</v>
      </c>
      <c r="F11" s="23">
        <v>0.21</v>
      </c>
      <c r="G11" s="3">
        <v>5017.18</v>
      </c>
      <c r="H11" s="23">
        <v>4.6199999999999966</v>
      </c>
      <c r="I11" s="3">
        <v>1782.7299999999998</v>
      </c>
      <c r="J11" s="23">
        <v>2.09</v>
      </c>
      <c r="K11" s="44">
        <f t="shared" si="2"/>
        <v>-77.138138618081086</v>
      </c>
      <c r="L11" s="74">
        <f t="shared" si="3"/>
        <v>-77.41935483870968</v>
      </c>
      <c r="M11" s="44">
        <f t="shared" si="4"/>
        <v>-64.467489705372344</v>
      </c>
      <c r="N11" s="74">
        <f t="shared" si="5"/>
        <v>-54.761904761904731</v>
      </c>
    </row>
    <row r="12" spans="1:27" x14ac:dyDescent="0.25">
      <c r="A12" s="8" t="s">
        <v>16</v>
      </c>
      <c r="B12" s="18" t="s">
        <v>17</v>
      </c>
      <c r="C12" s="3">
        <v>6405.65</v>
      </c>
      <c r="D12" s="23">
        <v>2.7999999999999994</v>
      </c>
      <c r="E12" s="3">
        <v>1133.6500000000001</v>
      </c>
      <c r="F12" s="23">
        <v>0.58000000000000007</v>
      </c>
      <c r="G12" s="3">
        <v>26096.18</v>
      </c>
      <c r="H12" s="23">
        <v>12.830000000000002</v>
      </c>
      <c r="I12" s="3">
        <v>13926.380000000001</v>
      </c>
      <c r="J12" s="23">
        <v>9.5399999999999991</v>
      </c>
      <c r="K12" s="44">
        <f t="shared" si="2"/>
        <v>-82.302342463294138</v>
      </c>
      <c r="L12" s="74">
        <f t="shared" si="3"/>
        <v>-79.285714285714278</v>
      </c>
      <c r="M12" s="44">
        <f t="shared" si="4"/>
        <v>-46.634411626529243</v>
      </c>
      <c r="N12" s="74">
        <f t="shared" si="5"/>
        <v>-25.643024162120049</v>
      </c>
    </row>
    <row r="13" spans="1:27" x14ac:dyDescent="0.25">
      <c r="A13" s="8" t="s">
        <v>175</v>
      </c>
      <c r="B13" s="18" t="s">
        <v>18</v>
      </c>
      <c r="C13" s="3">
        <v>62.15</v>
      </c>
      <c r="D13" s="23">
        <v>0.13</v>
      </c>
      <c r="E13" s="3">
        <v>197.26000000000002</v>
      </c>
      <c r="F13" s="23">
        <v>0.31999999999999995</v>
      </c>
      <c r="G13" s="3">
        <v>678.62999999999965</v>
      </c>
      <c r="H13" s="23">
        <v>1.3500000000000003</v>
      </c>
      <c r="I13" s="3">
        <v>668.10999999999979</v>
      </c>
      <c r="J13" s="23">
        <v>1.29</v>
      </c>
      <c r="K13" s="44">
        <f t="shared" si="2"/>
        <v>217.39340305711988</v>
      </c>
      <c r="L13" s="74">
        <f t="shared" si="3"/>
        <v>146.1538461538461</v>
      </c>
      <c r="M13" s="44">
        <f t="shared" si="4"/>
        <v>-1.5501819842918636</v>
      </c>
      <c r="N13" s="74">
        <f t="shared" si="5"/>
        <v>-4.4444444444444642</v>
      </c>
    </row>
    <row r="14" spans="1:27" x14ac:dyDescent="0.25">
      <c r="A14" s="8" t="s">
        <v>176</v>
      </c>
      <c r="B14" s="18" t="s">
        <v>19</v>
      </c>
      <c r="C14" s="3">
        <v>37.15</v>
      </c>
      <c r="D14" s="23">
        <v>0.16000000000000003</v>
      </c>
      <c r="E14" s="3">
        <v>61.23</v>
      </c>
      <c r="F14" s="23">
        <v>0.29000000000000004</v>
      </c>
      <c r="G14" s="3">
        <v>219.04999999999998</v>
      </c>
      <c r="H14" s="23">
        <v>1.1500000000000001</v>
      </c>
      <c r="I14" s="3">
        <v>375.92000000000007</v>
      </c>
      <c r="J14" s="23">
        <v>1.8000000000000003</v>
      </c>
      <c r="K14" s="44">
        <f t="shared" si="2"/>
        <v>64.818304172274566</v>
      </c>
      <c r="L14" s="74">
        <f t="shared" si="3"/>
        <v>81.249999999999986</v>
      </c>
      <c r="M14" s="44">
        <f t="shared" si="4"/>
        <v>71.613786806665189</v>
      </c>
      <c r="N14" s="74">
        <f t="shared" si="5"/>
        <v>56.521739130434788</v>
      </c>
    </row>
    <row r="15" spans="1:27" x14ac:dyDescent="0.25">
      <c r="A15" s="8" t="s">
        <v>177</v>
      </c>
      <c r="B15" s="18" t="s">
        <v>20</v>
      </c>
      <c r="C15" s="3">
        <v>0.35</v>
      </c>
      <c r="D15" s="23">
        <v>0</v>
      </c>
      <c r="E15" s="3">
        <v>0.05</v>
      </c>
      <c r="F15" s="23">
        <v>0</v>
      </c>
      <c r="G15" s="3">
        <v>0.35</v>
      </c>
      <c r="H15" s="23">
        <v>0</v>
      </c>
      <c r="I15" s="3">
        <v>2.04</v>
      </c>
      <c r="J15" s="23">
        <v>0.01</v>
      </c>
      <c r="K15" s="44">
        <f t="shared" si="2"/>
        <v>-85.714285714285722</v>
      </c>
      <c r="L15" s="74" t="str">
        <f t="shared" si="3"/>
        <v/>
      </c>
      <c r="M15" s="44">
        <f t="shared" si="4"/>
        <v>482.85714285714283</v>
      </c>
      <c r="N15" s="74" t="str">
        <f t="shared" si="5"/>
        <v/>
      </c>
    </row>
    <row r="16" spans="1:27" x14ac:dyDescent="0.25">
      <c r="A16" s="8" t="s">
        <v>178</v>
      </c>
      <c r="B16" s="18" t="s">
        <v>21</v>
      </c>
      <c r="C16" s="3">
        <v>138.17999999999998</v>
      </c>
      <c r="D16" s="23">
        <v>1.02</v>
      </c>
      <c r="E16" s="3">
        <v>63.429999999999993</v>
      </c>
      <c r="F16" s="23">
        <v>0.5</v>
      </c>
      <c r="G16" s="3">
        <v>924.36</v>
      </c>
      <c r="H16" s="23">
        <v>7.9299999999999988</v>
      </c>
      <c r="I16" s="3">
        <v>842.02999999999986</v>
      </c>
      <c r="J16" s="23">
        <v>6.5</v>
      </c>
      <c r="K16" s="44">
        <f t="shared" ref="K16:K59" si="6">IFERROR(((E16-C16)/C16)*100,"")</f>
        <v>-54.096106527717467</v>
      </c>
      <c r="L16" s="74">
        <f t="shared" ref="L16:L61" si="7">IFERROR(((F16-D16)/D16)*100,"")</f>
        <v>-50.980392156862742</v>
      </c>
      <c r="M16" s="44">
        <f t="shared" ref="M16:M61" si="8">IFERROR(((I16-G16)/G16)*100,"")</f>
        <v>-8.9067030161409146</v>
      </c>
      <c r="N16" s="74">
        <f t="shared" ref="N16:N61" si="9">IFERROR(((J16-H16)/H16)*100,"")</f>
        <v>-18.032786885245887</v>
      </c>
    </row>
    <row r="17" spans="1:14" x14ac:dyDescent="0.25">
      <c r="A17" s="8" t="s">
        <v>179</v>
      </c>
      <c r="B17" s="18" t="s">
        <v>22</v>
      </c>
      <c r="C17" s="3">
        <v>35.71</v>
      </c>
      <c r="D17" s="23">
        <v>0.03</v>
      </c>
      <c r="E17" s="3">
        <v>30</v>
      </c>
      <c r="F17" s="23">
        <v>0.05</v>
      </c>
      <c r="G17" s="3">
        <v>693.86999999999989</v>
      </c>
      <c r="H17" s="23">
        <v>1.4000000000000004</v>
      </c>
      <c r="I17" s="3">
        <v>701.19</v>
      </c>
      <c r="J17" s="23">
        <v>1.7</v>
      </c>
      <c r="K17" s="44">
        <f t="shared" si="6"/>
        <v>-15.989918790254832</v>
      </c>
      <c r="L17" s="74">
        <f t="shared" si="7"/>
        <v>66.666666666666686</v>
      </c>
      <c r="M17" s="44">
        <f t="shared" si="8"/>
        <v>1.0549526568377599</v>
      </c>
      <c r="N17" s="74">
        <f t="shared" si="9"/>
        <v>21.428571428571395</v>
      </c>
    </row>
    <row r="18" spans="1:14" x14ac:dyDescent="0.25">
      <c r="A18" s="8" t="s">
        <v>180</v>
      </c>
      <c r="B18" s="18" t="s">
        <v>23</v>
      </c>
      <c r="C18" s="3">
        <v>0.36</v>
      </c>
      <c r="D18" s="23">
        <v>0</v>
      </c>
      <c r="E18" s="3"/>
      <c r="F18" s="23"/>
      <c r="G18" s="3">
        <v>0.69000000000000006</v>
      </c>
      <c r="H18" s="23">
        <v>0</v>
      </c>
      <c r="I18" s="3">
        <v>0.66999999999999993</v>
      </c>
      <c r="J18" s="23">
        <v>0</v>
      </c>
      <c r="K18" s="44">
        <f t="shared" si="6"/>
        <v>-100</v>
      </c>
      <c r="L18" s="74" t="str">
        <f t="shared" si="7"/>
        <v/>
      </c>
      <c r="M18" s="44">
        <f t="shared" si="8"/>
        <v>-2.8985507246376994</v>
      </c>
      <c r="N18" s="74" t="str">
        <f t="shared" si="9"/>
        <v/>
      </c>
    </row>
    <row r="19" spans="1:14" x14ac:dyDescent="0.25">
      <c r="A19" s="8" t="s">
        <v>181</v>
      </c>
      <c r="B19" s="18" t="s">
        <v>24</v>
      </c>
      <c r="C19" s="3">
        <v>0.21000000000000002</v>
      </c>
      <c r="D19" s="23">
        <v>0</v>
      </c>
      <c r="E19" s="3"/>
      <c r="F19" s="23"/>
      <c r="G19" s="3">
        <v>0.21000000000000002</v>
      </c>
      <c r="H19" s="23">
        <v>0</v>
      </c>
      <c r="I19" s="3">
        <v>0.04</v>
      </c>
      <c r="J19" s="23">
        <v>0</v>
      </c>
      <c r="K19" s="44">
        <f t="shared" si="6"/>
        <v>-100</v>
      </c>
      <c r="L19" s="74" t="str">
        <f t="shared" si="7"/>
        <v/>
      </c>
      <c r="M19" s="44">
        <f t="shared" si="8"/>
        <v>-80.952380952380949</v>
      </c>
      <c r="N19" s="74" t="str">
        <f t="shared" si="9"/>
        <v/>
      </c>
    </row>
    <row r="20" spans="1:14" x14ac:dyDescent="0.25">
      <c r="A20" s="8" t="s">
        <v>182</v>
      </c>
      <c r="B20" s="18" t="s">
        <v>25</v>
      </c>
      <c r="C20" s="3">
        <v>61.429999999999993</v>
      </c>
      <c r="D20" s="23">
        <v>0.08</v>
      </c>
      <c r="E20" s="3">
        <v>11.159999999999998</v>
      </c>
      <c r="F20" s="23">
        <v>0.03</v>
      </c>
      <c r="G20" s="3">
        <v>279.01</v>
      </c>
      <c r="H20" s="23">
        <v>0.68</v>
      </c>
      <c r="I20" s="3">
        <v>148.25</v>
      </c>
      <c r="J20" s="23">
        <v>0.51</v>
      </c>
      <c r="K20" s="44">
        <f t="shared" si="6"/>
        <v>-81.83298062835749</v>
      </c>
      <c r="L20" s="74">
        <f t="shared" si="7"/>
        <v>-62.5</v>
      </c>
      <c r="M20" s="44">
        <f t="shared" si="8"/>
        <v>-46.86570373821727</v>
      </c>
      <c r="N20" s="74">
        <f t="shared" si="9"/>
        <v>-25.000000000000007</v>
      </c>
    </row>
    <row r="21" spans="1:14" x14ac:dyDescent="0.25">
      <c r="A21" s="8" t="s">
        <v>183</v>
      </c>
      <c r="B21" s="18" t="s">
        <v>26</v>
      </c>
      <c r="C21" s="3"/>
      <c r="D21" s="23"/>
      <c r="E21" s="3">
        <v>0.4</v>
      </c>
      <c r="F21" s="23">
        <v>0</v>
      </c>
      <c r="G21" s="3">
        <v>52.059999999999995</v>
      </c>
      <c r="H21" s="23">
        <v>0.04</v>
      </c>
      <c r="I21" s="3">
        <v>21.619999999999997</v>
      </c>
      <c r="J21" s="23">
        <v>0.03</v>
      </c>
      <c r="K21" s="44" t="str">
        <f t="shared" si="6"/>
        <v/>
      </c>
      <c r="L21" s="74" t="str">
        <f t="shared" si="7"/>
        <v/>
      </c>
      <c r="M21" s="44">
        <f t="shared" si="8"/>
        <v>-58.470995005762582</v>
      </c>
      <c r="N21" s="74">
        <f t="shared" si="9"/>
        <v>-25.000000000000007</v>
      </c>
    </row>
    <row r="22" spans="1:14" x14ac:dyDescent="0.25">
      <c r="A22" s="8" t="s">
        <v>184</v>
      </c>
      <c r="B22" s="18" t="s">
        <v>27</v>
      </c>
      <c r="C22" s="3">
        <v>0.37</v>
      </c>
      <c r="D22" s="23">
        <v>0</v>
      </c>
      <c r="E22" s="3">
        <v>0.05</v>
      </c>
      <c r="F22" s="23"/>
      <c r="G22" s="3">
        <v>9.16</v>
      </c>
      <c r="H22" s="23">
        <v>0.02</v>
      </c>
      <c r="I22" s="3">
        <v>68.53</v>
      </c>
      <c r="J22" s="23">
        <v>7.0000000000000007E-2</v>
      </c>
      <c r="K22" s="44">
        <f t="shared" si="6"/>
        <v>-86.486486486486484</v>
      </c>
      <c r="L22" s="74" t="str">
        <f t="shared" si="7"/>
        <v/>
      </c>
      <c r="M22" s="44">
        <f t="shared" si="8"/>
        <v>648.14410480349341</v>
      </c>
      <c r="N22" s="74">
        <f t="shared" si="9"/>
        <v>250</v>
      </c>
    </row>
    <row r="23" spans="1:14" x14ac:dyDescent="0.25">
      <c r="A23" s="8" t="s">
        <v>185</v>
      </c>
      <c r="B23" s="18" t="s">
        <v>28</v>
      </c>
      <c r="C23" s="3">
        <v>0.65999999999999992</v>
      </c>
      <c r="D23" s="23">
        <v>0</v>
      </c>
      <c r="E23" s="3">
        <v>0.11000000000000001</v>
      </c>
      <c r="F23" s="23">
        <v>0</v>
      </c>
      <c r="G23" s="3">
        <v>51.28</v>
      </c>
      <c r="H23" s="23">
        <v>0.02</v>
      </c>
      <c r="I23" s="3">
        <v>51.39</v>
      </c>
      <c r="J23" s="23">
        <v>0.03</v>
      </c>
      <c r="K23" s="44">
        <f t="shared" si="6"/>
        <v>-83.333333333333343</v>
      </c>
      <c r="L23" s="74" t="str">
        <f t="shared" si="7"/>
        <v/>
      </c>
      <c r="M23" s="44">
        <f t="shared" si="8"/>
        <v>0.2145085803432126</v>
      </c>
      <c r="N23" s="74">
        <f t="shared" si="9"/>
        <v>49.999999999999986</v>
      </c>
    </row>
    <row r="24" spans="1:14" x14ac:dyDescent="0.25">
      <c r="A24" s="8" t="s">
        <v>186</v>
      </c>
      <c r="B24" s="18" t="s">
        <v>29</v>
      </c>
      <c r="C24" s="3">
        <v>0.02</v>
      </c>
      <c r="D24" s="23">
        <v>0</v>
      </c>
      <c r="E24" s="3">
        <v>0.34</v>
      </c>
      <c r="F24" s="23">
        <v>0</v>
      </c>
      <c r="G24" s="3">
        <v>1</v>
      </c>
      <c r="H24" s="23">
        <v>0.01</v>
      </c>
      <c r="I24" s="3">
        <v>0.96</v>
      </c>
      <c r="J24" s="23">
        <v>0</v>
      </c>
      <c r="K24" s="44">
        <f t="shared" si="6"/>
        <v>1600</v>
      </c>
      <c r="L24" s="74" t="str">
        <f t="shared" si="7"/>
        <v/>
      </c>
      <c r="M24" s="44">
        <f t="shared" si="8"/>
        <v>-4.0000000000000036</v>
      </c>
      <c r="N24" s="74">
        <f t="shared" si="9"/>
        <v>-100</v>
      </c>
    </row>
    <row r="25" spans="1:14" x14ac:dyDescent="0.25">
      <c r="A25" s="8" t="s">
        <v>187</v>
      </c>
      <c r="B25" s="18" t="s">
        <v>30</v>
      </c>
      <c r="C25" s="3">
        <v>5.38</v>
      </c>
      <c r="D25" s="23">
        <v>0.02</v>
      </c>
      <c r="E25" s="3">
        <v>34.18</v>
      </c>
      <c r="F25" s="23">
        <v>6.9999999999999993E-2</v>
      </c>
      <c r="G25" s="3">
        <v>80.58</v>
      </c>
      <c r="H25" s="23">
        <v>0.28000000000000003</v>
      </c>
      <c r="I25" s="3">
        <v>129.01000000000002</v>
      </c>
      <c r="J25" s="23">
        <v>0.68</v>
      </c>
      <c r="K25" s="44">
        <f t="shared" si="6"/>
        <v>535.31598513011159</v>
      </c>
      <c r="L25" s="74">
        <f t="shared" si="7"/>
        <v>249.99999999999994</v>
      </c>
      <c r="M25" s="44">
        <f t="shared" si="8"/>
        <v>60.101762223876918</v>
      </c>
      <c r="N25" s="74">
        <f t="shared" si="9"/>
        <v>142.85714285714286</v>
      </c>
    </row>
    <row r="26" spans="1:14" x14ac:dyDescent="0.25">
      <c r="A26" s="8" t="s">
        <v>188</v>
      </c>
      <c r="B26" s="18" t="s">
        <v>31</v>
      </c>
      <c r="C26" s="3"/>
      <c r="D26" s="23"/>
      <c r="E26" s="3"/>
      <c r="F26" s="23"/>
      <c r="G26" s="3">
        <v>0.01</v>
      </c>
      <c r="H26" s="23">
        <v>0</v>
      </c>
      <c r="I26" s="3"/>
      <c r="J26" s="23"/>
      <c r="K26" s="44" t="str">
        <f t="shared" si="6"/>
        <v/>
      </c>
      <c r="L26" s="74" t="str">
        <f t="shared" si="7"/>
        <v/>
      </c>
      <c r="M26" s="44">
        <f t="shared" si="8"/>
        <v>-100</v>
      </c>
      <c r="N26" s="74" t="str">
        <f t="shared" si="9"/>
        <v/>
      </c>
    </row>
    <row r="27" spans="1:14" x14ac:dyDescent="0.25">
      <c r="A27" s="8" t="s">
        <v>308</v>
      </c>
      <c r="B27" s="18" t="s">
        <v>309</v>
      </c>
      <c r="C27" s="3"/>
      <c r="D27" s="23"/>
      <c r="E27" s="3">
        <v>0.01</v>
      </c>
      <c r="F27" s="23">
        <v>0</v>
      </c>
      <c r="G27" s="3"/>
      <c r="H27" s="23"/>
      <c r="I27" s="3">
        <v>0.01</v>
      </c>
      <c r="J27" s="23">
        <v>0</v>
      </c>
      <c r="K27" s="44" t="str">
        <f t="shared" si="6"/>
        <v/>
      </c>
      <c r="L27" s="74" t="str">
        <f t="shared" si="7"/>
        <v/>
      </c>
      <c r="M27" s="44" t="str">
        <f t="shared" si="8"/>
        <v/>
      </c>
      <c r="N27" s="74" t="str">
        <f t="shared" si="9"/>
        <v/>
      </c>
    </row>
    <row r="28" spans="1:14" x14ac:dyDescent="0.25">
      <c r="A28" s="8" t="s">
        <v>189</v>
      </c>
      <c r="B28" s="18" t="s">
        <v>32</v>
      </c>
      <c r="C28" s="3">
        <v>2.1999999999999997</v>
      </c>
      <c r="D28" s="23">
        <v>0</v>
      </c>
      <c r="E28" s="3">
        <v>0.15000000000000002</v>
      </c>
      <c r="F28" s="23">
        <v>0</v>
      </c>
      <c r="G28" s="3">
        <v>20.71</v>
      </c>
      <c r="H28" s="23">
        <v>0.13999999999999999</v>
      </c>
      <c r="I28" s="3">
        <v>12.24</v>
      </c>
      <c r="J28" s="23">
        <v>0.09</v>
      </c>
      <c r="K28" s="44">
        <f t="shared" si="6"/>
        <v>-93.181818181818187</v>
      </c>
      <c r="L28" s="74" t="str">
        <f t="shared" si="7"/>
        <v/>
      </c>
      <c r="M28" s="44">
        <f t="shared" si="8"/>
        <v>-40.898116851762431</v>
      </c>
      <c r="N28" s="74">
        <f t="shared" si="9"/>
        <v>-35.714285714285708</v>
      </c>
    </row>
    <row r="29" spans="1:14" x14ac:dyDescent="0.25">
      <c r="A29" s="8" t="s">
        <v>190</v>
      </c>
      <c r="B29" s="18" t="s">
        <v>33</v>
      </c>
      <c r="C29" s="3">
        <v>0.35</v>
      </c>
      <c r="D29" s="23">
        <v>0</v>
      </c>
      <c r="E29" s="3">
        <v>0.02</v>
      </c>
      <c r="F29" s="23">
        <v>0</v>
      </c>
      <c r="G29" s="3">
        <v>8.9500000000000011</v>
      </c>
      <c r="H29" s="23">
        <v>0.12</v>
      </c>
      <c r="I29" s="3">
        <v>16.599999999999998</v>
      </c>
      <c r="J29" s="23">
        <v>6.0000000000000005E-2</v>
      </c>
      <c r="K29" s="44">
        <f t="shared" si="6"/>
        <v>-94.285714285714278</v>
      </c>
      <c r="L29" s="74" t="str">
        <f t="shared" si="7"/>
        <v/>
      </c>
      <c r="M29" s="44">
        <f t="shared" si="8"/>
        <v>85.474860335195473</v>
      </c>
      <c r="N29" s="74">
        <f t="shared" si="9"/>
        <v>-49.999999999999993</v>
      </c>
    </row>
    <row r="30" spans="1:14" x14ac:dyDescent="0.25">
      <c r="A30" s="8" t="s">
        <v>191</v>
      </c>
      <c r="B30" s="18" t="s">
        <v>34</v>
      </c>
      <c r="C30" s="3">
        <v>0.01</v>
      </c>
      <c r="D30" s="23"/>
      <c r="E30" s="3"/>
      <c r="F30" s="23"/>
      <c r="G30" s="3">
        <v>0.17</v>
      </c>
      <c r="H30" s="23">
        <v>0.01</v>
      </c>
      <c r="I30" s="3">
        <v>0.25</v>
      </c>
      <c r="J30" s="23">
        <v>0.01</v>
      </c>
      <c r="K30" s="44">
        <f t="shared" si="6"/>
        <v>-100</v>
      </c>
      <c r="L30" s="74" t="str">
        <f t="shared" si="7"/>
        <v/>
      </c>
      <c r="M30" s="44">
        <f t="shared" si="8"/>
        <v>47.058823529411754</v>
      </c>
      <c r="N30" s="74">
        <f t="shared" si="9"/>
        <v>0</v>
      </c>
    </row>
    <row r="31" spans="1:14" x14ac:dyDescent="0.25">
      <c r="A31" s="8" t="s">
        <v>192</v>
      </c>
      <c r="B31" s="18" t="s">
        <v>35</v>
      </c>
      <c r="C31" s="3">
        <v>0.32999999999999996</v>
      </c>
      <c r="D31" s="23">
        <v>0.01</v>
      </c>
      <c r="E31" s="3">
        <v>0.3</v>
      </c>
      <c r="F31" s="23">
        <v>0.01</v>
      </c>
      <c r="G31" s="3">
        <v>3</v>
      </c>
      <c r="H31" s="23">
        <v>0.2</v>
      </c>
      <c r="I31" s="3">
        <v>2.2399999999999998</v>
      </c>
      <c r="J31" s="23">
        <v>0.13</v>
      </c>
      <c r="K31" s="44">
        <f t="shared" si="6"/>
        <v>-9.0909090909090828</v>
      </c>
      <c r="L31" s="74">
        <f t="shared" si="7"/>
        <v>0</v>
      </c>
      <c r="M31" s="44">
        <f t="shared" si="8"/>
        <v>-25.333333333333343</v>
      </c>
      <c r="N31" s="74">
        <f t="shared" si="9"/>
        <v>-35</v>
      </c>
    </row>
    <row r="32" spans="1:14" x14ac:dyDescent="0.25">
      <c r="A32" s="8" t="s">
        <v>193</v>
      </c>
      <c r="B32" s="18" t="s">
        <v>36</v>
      </c>
      <c r="C32" s="3">
        <v>0.05</v>
      </c>
      <c r="D32" s="23">
        <v>0.01</v>
      </c>
      <c r="E32" s="3"/>
      <c r="F32" s="23"/>
      <c r="G32" s="3">
        <v>0.29000000000000004</v>
      </c>
      <c r="H32" s="23">
        <v>0.04</v>
      </c>
      <c r="I32" s="3">
        <v>0.01</v>
      </c>
      <c r="J32" s="23">
        <v>0</v>
      </c>
      <c r="K32" s="44">
        <f t="shared" si="6"/>
        <v>-100</v>
      </c>
      <c r="L32" s="74">
        <f t="shared" si="7"/>
        <v>-100</v>
      </c>
      <c r="M32" s="44">
        <f t="shared" si="8"/>
        <v>-96.551724137931032</v>
      </c>
      <c r="N32" s="74">
        <f t="shared" si="9"/>
        <v>-100</v>
      </c>
    </row>
    <row r="33" spans="1:14" x14ac:dyDescent="0.25">
      <c r="A33" s="8" t="s">
        <v>194</v>
      </c>
      <c r="B33" s="18" t="s">
        <v>37</v>
      </c>
      <c r="C33" s="3"/>
      <c r="D33" s="23"/>
      <c r="E33" s="3"/>
      <c r="F33" s="23"/>
      <c r="G33" s="3"/>
      <c r="H33" s="23"/>
      <c r="I33" s="3">
        <v>0.04</v>
      </c>
      <c r="J33" s="23">
        <v>0</v>
      </c>
      <c r="K33" s="44" t="str">
        <f t="shared" si="6"/>
        <v/>
      </c>
      <c r="L33" s="74" t="str">
        <f t="shared" si="7"/>
        <v/>
      </c>
      <c r="M33" s="44" t="str">
        <f t="shared" si="8"/>
        <v/>
      </c>
      <c r="N33" s="74" t="str">
        <f t="shared" si="9"/>
        <v/>
      </c>
    </row>
    <row r="34" spans="1:14" x14ac:dyDescent="0.25">
      <c r="A34" s="8" t="s">
        <v>195</v>
      </c>
      <c r="B34" s="18" t="s">
        <v>38</v>
      </c>
      <c r="C34" s="3"/>
      <c r="D34" s="23"/>
      <c r="E34" s="3">
        <v>0.4</v>
      </c>
      <c r="F34" s="23">
        <v>0.02</v>
      </c>
      <c r="G34" s="3">
        <v>0.4</v>
      </c>
      <c r="H34" s="23">
        <v>0.02</v>
      </c>
      <c r="I34" s="3">
        <v>2.77</v>
      </c>
      <c r="J34" s="23">
        <v>0.09</v>
      </c>
      <c r="K34" s="44" t="str">
        <f t="shared" si="6"/>
        <v/>
      </c>
      <c r="L34" s="74" t="str">
        <f t="shared" si="7"/>
        <v/>
      </c>
      <c r="M34" s="44">
        <f t="shared" si="8"/>
        <v>592.5</v>
      </c>
      <c r="N34" s="74">
        <f t="shared" si="9"/>
        <v>349.99999999999994</v>
      </c>
    </row>
    <row r="35" spans="1:14" x14ac:dyDescent="0.25">
      <c r="A35" s="8" t="s">
        <v>196</v>
      </c>
      <c r="B35" s="18" t="s">
        <v>39</v>
      </c>
      <c r="C35" s="3">
        <v>0.01</v>
      </c>
      <c r="D35" s="23">
        <v>0</v>
      </c>
      <c r="E35" s="3">
        <v>0</v>
      </c>
      <c r="F35" s="23">
        <v>0</v>
      </c>
      <c r="G35" s="3">
        <v>0.03</v>
      </c>
      <c r="H35" s="23">
        <v>0</v>
      </c>
      <c r="I35" s="3">
        <v>0.02</v>
      </c>
      <c r="J35" s="23">
        <v>0</v>
      </c>
      <c r="K35" s="44">
        <f t="shared" si="6"/>
        <v>-100</v>
      </c>
      <c r="L35" s="74" t="str">
        <f t="shared" si="7"/>
        <v/>
      </c>
      <c r="M35" s="44">
        <f t="shared" si="8"/>
        <v>-33.333333333333329</v>
      </c>
      <c r="N35" s="74" t="str">
        <f t="shared" si="9"/>
        <v/>
      </c>
    </row>
    <row r="36" spans="1:14" x14ac:dyDescent="0.25">
      <c r="A36" s="8" t="s">
        <v>197</v>
      </c>
      <c r="B36" s="18" t="s">
        <v>40</v>
      </c>
      <c r="C36" s="3">
        <v>8.98</v>
      </c>
      <c r="D36" s="23">
        <v>1.31</v>
      </c>
      <c r="E36" s="3">
        <v>10.07</v>
      </c>
      <c r="F36" s="23">
        <v>1.02</v>
      </c>
      <c r="G36" s="3">
        <v>129.21</v>
      </c>
      <c r="H36" s="23">
        <v>8.9399999999999977</v>
      </c>
      <c r="I36" s="3">
        <v>66.550000000000011</v>
      </c>
      <c r="J36" s="23">
        <v>7.8</v>
      </c>
      <c r="K36" s="44">
        <f t="shared" si="6"/>
        <v>12.138084632516701</v>
      </c>
      <c r="L36" s="74">
        <f t="shared" si="7"/>
        <v>-22.137404580152673</v>
      </c>
      <c r="M36" s="44">
        <f t="shared" si="8"/>
        <v>-48.494698552743593</v>
      </c>
      <c r="N36" s="74">
        <f t="shared" si="9"/>
        <v>-12.751677852348973</v>
      </c>
    </row>
    <row r="37" spans="1:14" x14ac:dyDescent="0.25">
      <c r="A37" s="8" t="s">
        <v>198</v>
      </c>
      <c r="B37" s="18" t="s">
        <v>41</v>
      </c>
      <c r="C37" s="3">
        <v>8.09</v>
      </c>
      <c r="D37" s="23">
        <v>0.21000000000000002</v>
      </c>
      <c r="E37" s="3">
        <v>5.61</v>
      </c>
      <c r="F37" s="23">
        <v>0.14000000000000001</v>
      </c>
      <c r="G37" s="3">
        <v>50.77</v>
      </c>
      <c r="H37" s="23">
        <v>1.33</v>
      </c>
      <c r="I37" s="3">
        <v>54.069999999999993</v>
      </c>
      <c r="J37" s="23">
        <v>1.5300000000000002</v>
      </c>
      <c r="K37" s="44">
        <f t="shared" si="6"/>
        <v>-30.65512978986402</v>
      </c>
      <c r="L37" s="74">
        <f t="shared" si="7"/>
        <v>-33.333333333333329</v>
      </c>
      <c r="M37" s="44">
        <f t="shared" si="8"/>
        <v>6.4999015166436678</v>
      </c>
      <c r="N37" s="74">
        <f t="shared" si="9"/>
        <v>15.037593984962419</v>
      </c>
    </row>
    <row r="38" spans="1:14" x14ac:dyDescent="0.25">
      <c r="A38" s="8" t="s">
        <v>199</v>
      </c>
      <c r="B38" s="18" t="s">
        <v>42</v>
      </c>
      <c r="C38" s="3">
        <v>59.169999999999987</v>
      </c>
      <c r="D38" s="23">
        <v>0.8600000000000001</v>
      </c>
      <c r="E38" s="3">
        <v>96.25</v>
      </c>
      <c r="F38" s="23">
        <v>1.1300000000000001</v>
      </c>
      <c r="G38" s="3">
        <v>585.32000000000005</v>
      </c>
      <c r="H38" s="23">
        <v>7.5899999999999972</v>
      </c>
      <c r="I38" s="3">
        <v>759.05</v>
      </c>
      <c r="J38" s="23">
        <v>9.6</v>
      </c>
      <c r="K38" s="44">
        <f t="shared" si="6"/>
        <v>62.666892006084197</v>
      </c>
      <c r="L38" s="74">
        <f t="shared" si="7"/>
        <v>31.395348837209301</v>
      </c>
      <c r="M38" s="44">
        <f t="shared" si="8"/>
        <v>29.681200027335457</v>
      </c>
      <c r="N38" s="74">
        <f t="shared" si="9"/>
        <v>26.482213438735219</v>
      </c>
    </row>
    <row r="39" spans="1:14" x14ac:dyDescent="0.25">
      <c r="A39" s="8" t="s">
        <v>200</v>
      </c>
      <c r="B39" s="18" t="s">
        <v>43</v>
      </c>
      <c r="C39" s="3">
        <v>423.05</v>
      </c>
      <c r="D39" s="23">
        <v>26.339999999999996</v>
      </c>
      <c r="E39" s="3">
        <v>448.06000000000012</v>
      </c>
      <c r="F39" s="23">
        <v>23.369999999999997</v>
      </c>
      <c r="G39" s="3">
        <v>3394.25</v>
      </c>
      <c r="H39" s="23">
        <v>216.54000000000008</v>
      </c>
      <c r="I39" s="3">
        <v>4645.08</v>
      </c>
      <c r="J39" s="23">
        <v>231.45000000000002</v>
      </c>
      <c r="K39" s="44">
        <f t="shared" si="6"/>
        <v>5.9118307528661163</v>
      </c>
      <c r="L39" s="74">
        <f t="shared" si="7"/>
        <v>-11.275626423690202</v>
      </c>
      <c r="M39" s="44">
        <f t="shared" si="8"/>
        <v>36.851439935184501</v>
      </c>
      <c r="N39" s="74">
        <f t="shared" si="9"/>
        <v>6.8855638681074787</v>
      </c>
    </row>
    <row r="40" spans="1:14" x14ac:dyDescent="0.25">
      <c r="A40" s="8" t="s">
        <v>201</v>
      </c>
      <c r="B40" s="18" t="s">
        <v>44</v>
      </c>
      <c r="C40" s="3">
        <v>339.22999999999996</v>
      </c>
      <c r="D40" s="23">
        <v>0.23000000000000004</v>
      </c>
      <c r="E40" s="3">
        <v>187.20000000000002</v>
      </c>
      <c r="F40" s="23">
        <v>0.19000000000000003</v>
      </c>
      <c r="G40" s="3">
        <v>2035.69</v>
      </c>
      <c r="H40" s="23">
        <v>1.3900000000000001</v>
      </c>
      <c r="I40" s="3">
        <v>2415.08</v>
      </c>
      <c r="J40" s="23">
        <v>2.1900000000000004</v>
      </c>
      <c r="K40" s="44">
        <f t="shared" si="6"/>
        <v>-44.816201397282072</v>
      </c>
      <c r="L40" s="74">
        <f t="shared" si="7"/>
        <v>-17.391304347826086</v>
      </c>
      <c r="M40" s="44">
        <f t="shared" si="8"/>
        <v>18.636924089620713</v>
      </c>
      <c r="N40" s="74">
        <f t="shared" si="9"/>
        <v>57.553956834532386</v>
      </c>
    </row>
    <row r="41" spans="1:14" ht="26.25" x14ac:dyDescent="0.25">
      <c r="A41" s="8" t="s">
        <v>202</v>
      </c>
      <c r="B41" s="18" t="s">
        <v>45</v>
      </c>
      <c r="C41" s="3">
        <v>35.319999999999993</v>
      </c>
      <c r="D41" s="23">
        <v>0.4</v>
      </c>
      <c r="E41" s="3">
        <v>28.119999999999997</v>
      </c>
      <c r="F41" s="23">
        <v>0.65</v>
      </c>
      <c r="G41" s="3">
        <v>218.57000000000005</v>
      </c>
      <c r="H41" s="23">
        <v>3.5800000000000005</v>
      </c>
      <c r="I41" s="3">
        <v>273.39999999999998</v>
      </c>
      <c r="J41" s="23">
        <v>4.7399999999999984</v>
      </c>
      <c r="K41" s="44">
        <f t="shared" si="6"/>
        <v>-20.3850509626274</v>
      </c>
      <c r="L41" s="74">
        <f t="shared" si="7"/>
        <v>62.5</v>
      </c>
      <c r="M41" s="44">
        <f t="shared" si="8"/>
        <v>25.085784874410905</v>
      </c>
      <c r="N41" s="74">
        <f t="shared" si="9"/>
        <v>32.402234636871448</v>
      </c>
    </row>
    <row r="42" spans="1:14" x14ac:dyDescent="0.25">
      <c r="A42" s="8" t="s">
        <v>203</v>
      </c>
      <c r="B42" s="18" t="s">
        <v>46</v>
      </c>
      <c r="C42" s="3">
        <v>1.0900000000000001</v>
      </c>
      <c r="D42" s="23">
        <v>0.02</v>
      </c>
      <c r="E42" s="3">
        <v>1.05</v>
      </c>
      <c r="F42" s="23">
        <v>0.01</v>
      </c>
      <c r="G42" s="3">
        <v>165.49</v>
      </c>
      <c r="H42" s="23">
        <v>1.22</v>
      </c>
      <c r="I42" s="3">
        <v>5.31</v>
      </c>
      <c r="J42" s="23">
        <v>0.08</v>
      </c>
      <c r="K42" s="44">
        <f t="shared" si="6"/>
        <v>-3.6697247706422047</v>
      </c>
      <c r="L42" s="74">
        <f t="shared" si="7"/>
        <v>-50</v>
      </c>
      <c r="M42" s="44">
        <f t="shared" si="8"/>
        <v>-96.791346909178799</v>
      </c>
      <c r="N42" s="74">
        <f t="shared" si="9"/>
        <v>-93.442622950819668</v>
      </c>
    </row>
    <row r="43" spans="1:14" x14ac:dyDescent="0.25">
      <c r="A43" s="8" t="s">
        <v>204</v>
      </c>
      <c r="B43" s="18" t="s">
        <v>47</v>
      </c>
      <c r="C43" s="3">
        <v>8.1899999999999977</v>
      </c>
      <c r="D43" s="23">
        <v>0.13</v>
      </c>
      <c r="E43" s="3">
        <v>14.29</v>
      </c>
      <c r="F43" s="23">
        <v>0.23000000000000004</v>
      </c>
      <c r="G43" s="3">
        <v>63.929999999999978</v>
      </c>
      <c r="H43" s="23">
        <v>1.1300000000000003</v>
      </c>
      <c r="I43" s="3">
        <v>80.410000000000011</v>
      </c>
      <c r="J43" s="23">
        <v>1.3700000000000003</v>
      </c>
      <c r="K43" s="44">
        <f t="shared" si="6"/>
        <v>74.481074481074515</v>
      </c>
      <c r="L43" s="74">
        <f t="shared" si="7"/>
        <v>76.923076923076948</v>
      </c>
      <c r="M43" s="44">
        <f t="shared" si="8"/>
        <v>25.77819490067267</v>
      </c>
      <c r="N43" s="74">
        <f t="shared" si="9"/>
        <v>21.238938053097339</v>
      </c>
    </row>
    <row r="44" spans="1:14" x14ac:dyDescent="0.25">
      <c r="A44" s="8" t="s">
        <v>205</v>
      </c>
      <c r="B44" s="18" t="s">
        <v>48</v>
      </c>
      <c r="C44" s="3">
        <v>0.13</v>
      </c>
      <c r="D44" s="23">
        <v>0</v>
      </c>
      <c r="E44" s="3">
        <v>0.13</v>
      </c>
      <c r="F44" s="23">
        <v>0</v>
      </c>
      <c r="G44" s="3">
        <v>1.7000000000000002</v>
      </c>
      <c r="H44" s="23">
        <v>0.01</v>
      </c>
      <c r="I44" s="3">
        <v>2.06</v>
      </c>
      <c r="J44" s="23">
        <v>0.01</v>
      </c>
      <c r="K44" s="44">
        <f t="shared" si="6"/>
        <v>0</v>
      </c>
      <c r="L44" s="74" t="str">
        <f t="shared" si="7"/>
        <v/>
      </c>
      <c r="M44" s="44">
        <f t="shared" si="8"/>
        <v>21.176470588235286</v>
      </c>
      <c r="N44" s="74">
        <f t="shared" si="9"/>
        <v>0</v>
      </c>
    </row>
    <row r="45" spans="1:14" ht="39" x14ac:dyDescent="0.25">
      <c r="A45" s="8" t="s">
        <v>206</v>
      </c>
      <c r="B45" s="18" t="s">
        <v>49</v>
      </c>
      <c r="C45" s="3">
        <v>1718.29</v>
      </c>
      <c r="D45" s="23">
        <v>1.4700000000000002</v>
      </c>
      <c r="E45" s="3">
        <v>1405.25</v>
      </c>
      <c r="F45" s="23">
        <v>1.3000000000000003</v>
      </c>
      <c r="G45" s="3">
        <v>13431.42</v>
      </c>
      <c r="H45" s="23">
        <v>11.409999999999997</v>
      </c>
      <c r="I45" s="3">
        <v>15401.410000000003</v>
      </c>
      <c r="J45" s="23">
        <v>13.769999999999994</v>
      </c>
      <c r="K45" s="44">
        <f t="shared" si="6"/>
        <v>-18.218112192935997</v>
      </c>
      <c r="L45" s="74">
        <f t="shared" si="7"/>
        <v>-11.56462585034013</v>
      </c>
      <c r="M45" s="44">
        <f t="shared" si="8"/>
        <v>14.667027015758597</v>
      </c>
      <c r="N45" s="74">
        <f t="shared" si="9"/>
        <v>20.683610867659933</v>
      </c>
    </row>
    <row r="46" spans="1:14" ht="39" x14ac:dyDescent="0.25">
      <c r="A46" s="8" t="s">
        <v>207</v>
      </c>
      <c r="B46" s="18" t="s">
        <v>50</v>
      </c>
      <c r="C46" s="3">
        <v>34.579999999999991</v>
      </c>
      <c r="D46" s="23">
        <v>0.27</v>
      </c>
      <c r="E46" s="3">
        <v>36.700000000000003</v>
      </c>
      <c r="F46" s="23">
        <v>0.30000000000000004</v>
      </c>
      <c r="G46" s="3">
        <v>255.09000000000003</v>
      </c>
      <c r="H46" s="23">
        <v>1.4200000000000002</v>
      </c>
      <c r="I46" s="3">
        <v>232.34</v>
      </c>
      <c r="J46" s="23">
        <v>2.78</v>
      </c>
      <c r="K46" s="44">
        <f t="shared" si="6"/>
        <v>6.1307113938693236</v>
      </c>
      <c r="L46" s="74">
        <f t="shared" si="7"/>
        <v>11.11111111111112</v>
      </c>
      <c r="M46" s="44">
        <f t="shared" si="8"/>
        <v>-8.9184209494688247</v>
      </c>
      <c r="N46" s="74">
        <f t="shared" si="9"/>
        <v>95.774647887323908</v>
      </c>
    </row>
    <row r="47" spans="1:14" ht="35.25" customHeight="1" x14ac:dyDescent="0.25">
      <c r="A47" s="8" t="s">
        <v>208</v>
      </c>
      <c r="B47" s="18" t="s">
        <v>218</v>
      </c>
      <c r="C47" s="3">
        <v>79.36</v>
      </c>
      <c r="D47" s="23">
        <v>1.93</v>
      </c>
      <c r="E47" s="3">
        <v>72.989999999999995</v>
      </c>
      <c r="F47" s="23">
        <v>2.06</v>
      </c>
      <c r="G47" s="3">
        <v>562.36</v>
      </c>
      <c r="H47" s="23">
        <v>13.06</v>
      </c>
      <c r="I47" s="3">
        <v>697.79</v>
      </c>
      <c r="J47" s="23">
        <v>19.71</v>
      </c>
      <c r="K47" s="44">
        <f t="shared" si="6"/>
        <v>-8.0267137096774253</v>
      </c>
      <c r="L47" s="74">
        <f t="shared" si="7"/>
        <v>6.7357512953367937</v>
      </c>
      <c r="M47" s="44">
        <f t="shared" si="8"/>
        <v>24.082438295753601</v>
      </c>
      <c r="N47" s="74">
        <f t="shared" si="9"/>
        <v>50.91883614088821</v>
      </c>
    </row>
    <row r="48" spans="1:14" ht="35.25" customHeight="1" x14ac:dyDescent="0.25">
      <c r="A48" s="8" t="s">
        <v>209</v>
      </c>
      <c r="B48" s="18" t="s">
        <v>219</v>
      </c>
      <c r="C48" s="3">
        <v>132.48999999999998</v>
      </c>
      <c r="D48" s="23">
        <v>1.0300000000000002</v>
      </c>
      <c r="E48" s="3">
        <v>191.10999999999999</v>
      </c>
      <c r="F48" s="23">
        <v>1.2700000000000005</v>
      </c>
      <c r="G48" s="3">
        <v>1083.4899999999998</v>
      </c>
      <c r="H48" s="23">
        <v>7.799999999999998</v>
      </c>
      <c r="I48" s="3">
        <v>1581.3799999999999</v>
      </c>
      <c r="J48" s="23">
        <v>10.67</v>
      </c>
      <c r="K48" s="44">
        <f t="shared" si="6"/>
        <v>44.244848667823995</v>
      </c>
      <c r="L48" s="74">
        <f t="shared" si="7"/>
        <v>23.300970873786422</v>
      </c>
      <c r="M48" s="44">
        <f t="shared" si="8"/>
        <v>45.952431494522351</v>
      </c>
      <c r="N48" s="74">
        <f t="shared" si="9"/>
        <v>36.794871794871831</v>
      </c>
    </row>
    <row r="49" spans="1:27" ht="26.25" x14ac:dyDescent="0.25">
      <c r="A49" s="8" t="s">
        <v>210</v>
      </c>
      <c r="B49" s="18" t="s">
        <v>163</v>
      </c>
      <c r="C49" s="3">
        <v>8464.5200000000041</v>
      </c>
      <c r="D49" s="23">
        <v>32.04999999999999</v>
      </c>
      <c r="E49" s="3">
        <v>9367.239999999998</v>
      </c>
      <c r="F49" s="23">
        <v>30.680000000000007</v>
      </c>
      <c r="G49" s="3">
        <v>66112.39999999998</v>
      </c>
      <c r="H49" s="23">
        <v>232.21000000000006</v>
      </c>
      <c r="I49" s="3">
        <v>84652.18</v>
      </c>
      <c r="J49" s="23">
        <v>299.18</v>
      </c>
      <c r="K49" s="44">
        <f t="shared" si="6"/>
        <v>10.664751220388084</v>
      </c>
      <c r="L49" s="74">
        <f t="shared" si="7"/>
        <v>-4.2745709828392622</v>
      </c>
      <c r="M49" s="44">
        <f t="shared" si="8"/>
        <v>28.042817988758568</v>
      </c>
      <c r="N49" s="74">
        <f t="shared" si="9"/>
        <v>28.840273890013318</v>
      </c>
    </row>
    <row r="50" spans="1:27" ht="39" x14ac:dyDescent="0.25">
      <c r="A50" s="85" t="s">
        <v>211</v>
      </c>
      <c r="B50" s="30" t="s">
        <v>220</v>
      </c>
      <c r="C50" s="3">
        <v>21.84</v>
      </c>
      <c r="D50" s="23">
        <v>1.3299999999999998</v>
      </c>
      <c r="E50" s="3">
        <v>1.31</v>
      </c>
      <c r="F50" s="23">
        <v>1.07</v>
      </c>
      <c r="G50" s="3">
        <v>142.97</v>
      </c>
      <c r="H50" s="23">
        <v>15.699999999999998</v>
      </c>
      <c r="I50" s="3">
        <v>85.51</v>
      </c>
      <c r="J50" s="23">
        <v>9.3799999999999972</v>
      </c>
      <c r="K50" s="44">
        <f t="shared" si="6"/>
        <v>-94.001831501831518</v>
      </c>
      <c r="L50" s="74">
        <f t="shared" si="7"/>
        <v>-19.548872180451113</v>
      </c>
      <c r="M50" s="44">
        <f t="shared" si="8"/>
        <v>-40.190249702734839</v>
      </c>
      <c r="N50" s="74">
        <f t="shared" si="9"/>
        <v>-40.254777070063703</v>
      </c>
    </row>
    <row r="51" spans="1:27" x14ac:dyDescent="0.25">
      <c r="A51" s="85" t="s">
        <v>164</v>
      </c>
      <c r="B51" s="30" t="s">
        <v>165</v>
      </c>
      <c r="C51" s="3">
        <v>197.1</v>
      </c>
      <c r="D51" s="23">
        <v>2.1800000000000002</v>
      </c>
      <c r="E51" s="3">
        <v>262.35000000000002</v>
      </c>
      <c r="F51" s="23">
        <v>4.1500000000000004</v>
      </c>
      <c r="G51" s="3">
        <v>1667.9300000000003</v>
      </c>
      <c r="H51" s="23">
        <v>18.509999999999998</v>
      </c>
      <c r="I51" s="3">
        <v>1890.79</v>
      </c>
      <c r="J51" s="23">
        <v>26.560000000000002</v>
      </c>
      <c r="K51" s="44">
        <f t="shared" si="6"/>
        <v>33.105022831050249</v>
      </c>
      <c r="L51" s="74">
        <f t="shared" si="7"/>
        <v>90.366972477064223</v>
      </c>
      <c r="M51" s="44">
        <f t="shared" si="8"/>
        <v>13.361472004220779</v>
      </c>
      <c r="N51" s="74">
        <f t="shared" si="9"/>
        <v>43.490005402485174</v>
      </c>
    </row>
    <row r="52" spans="1:27" x14ac:dyDescent="0.25">
      <c r="A52" s="85" t="s">
        <v>212</v>
      </c>
      <c r="B52" s="30" t="s">
        <v>51</v>
      </c>
      <c r="C52" s="3">
        <v>297.38</v>
      </c>
      <c r="D52" s="23">
        <v>5.1899999999999995</v>
      </c>
      <c r="E52" s="3">
        <v>234.83999999999997</v>
      </c>
      <c r="F52" s="23">
        <v>3.8900000000000006</v>
      </c>
      <c r="G52" s="3">
        <v>2243.8599999999988</v>
      </c>
      <c r="H52" s="23">
        <v>45.710000000000008</v>
      </c>
      <c r="I52" s="3">
        <v>2428.4400000000005</v>
      </c>
      <c r="J52" s="23">
        <v>41.110000000000007</v>
      </c>
      <c r="K52" s="44">
        <f t="shared" si="6"/>
        <v>-21.030331562310856</v>
      </c>
      <c r="L52" s="74">
        <f t="shared" si="7"/>
        <v>-25.048169556840062</v>
      </c>
      <c r="M52" s="44">
        <f t="shared" si="8"/>
        <v>8.2260034048470878</v>
      </c>
      <c r="N52" s="74">
        <f t="shared" si="9"/>
        <v>-10.063443447823236</v>
      </c>
    </row>
    <row r="53" spans="1:27" ht="26.25" x14ac:dyDescent="0.25">
      <c r="A53" s="85" t="s">
        <v>162</v>
      </c>
      <c r="B53" s="30" t="s">
        <v>221</v>
      </c>
      <c r="C53" s="3">
        <v>5.7399999999999993</v>
      </c>
      <c r="D53" s="23">
        <v>0.36000000000000004</v>
      </c>
      <c r="E53" s="3">
        <v>10.559999999999999</v>
      </c>
      <c r="F53" s="23">
        <v>0.74</v>
      </c>
      <c r="G53" s="3">
        <v>39.780000000000008</v>
      </c>
      <c r="H53" s="23">
        <v>3.2599999999999985</v>
      </c>
      <c r="I53" s="3">
        <v>60.55</v>
      </c>
      <c r="J53" s="23">
        <v>5.1199999999999983</v>
      </c>
      <c r="K53" s="44">
        <f t="shared" si="6"/>
        <v>83.972125435540065</v>
      </c>
      <c r="L53" s="74">
        <f t="shared" si="7"/>
        <v>105.55555555555554</v>
      </c>
      <c r="M53" s="44">
        <f t="shared" si="8"/>
        <v>52.212166918049228</v>
      </c>
      <c r="N53" s="74">
        <f t="shared" si="9"/>
        <v>57.055214723926404</v>
      </c>
    </row>
    <row r="54" spans="1:27" ht="26.25" x14ac:dyDescent="0.25">
      <c r="A54" s="86" t="s">
        <v>213</v>
      </c>
      <c r="B54" s="30" t="s">
        <v>52</v>
      </c>
      <c r="C54" s="3">
        <v>224.91</v>
      </c>
      <c r="D54" s="23">
        <v>6.0399999999999983</v>
      </c>
      <c r="E54" s="3">
        <v>249.29</v>
      </c>
      <c r="F54" s="23">
        <v>5.9499999999999984</v>
      </c>
      <c r="G54" s="3">
        <v>2105.9599999999996</v>
      </c>
      <c r="H54" s="23">
        <v>55.960000000000008</v>
      </c>
      <c r="I54" s="3">
        <v>1813.4299999999998</v>
      </c>
      <c r="J54" s="23">
        <v>45.010000000000005</v>
      </c>
      <c r="K54" s="44">
        <f t="shared" si="6"/>
        <v>10.839891512160419</v>
      </c>
      <c r="L54" s="74">
        <f t="shared" si="7"/>
        <v>-1.490066225165561</v>
      </c>
      <c r="M54" s="44">
        <f t="shared" si="8"/>
        <v>-13.890577218940523</v>
      </c>
      <c r="N54" s="74">
        <f t="shared" si="9"/>
        <v>-19.567548248749109</v>
      </c>
    </row>
    <row r="55" spans="1:27" x14ac:dyDescent="0.25">
      <c r="A55" s="8" t="s">
        <v>214</v>
      </c>
      <c r="B55" s="18" t="s">
        <v>53</v>
      </c>
      <c r="C55" s="3">
        <v>50.110000000000007</v>
      </c>
      <c r="D55" s="23">
        <v>1.3800000000000001</v>
      </c>
      <c r="E55" s="3">
        <v>29.34</v>
      </c>
      <c r="F55" s="23">
        <v>0.88</v>
      </c>
      <c r="G55" s="3">
        <v>543.32999999999993</v>
      </c>
      <c r="H55" s="23">
        <v>13.379999999999997</v>
      </c>
      <c r="I55" s="3">
        <v>587</v>
      </c>
      <c r="J55" s="23">
        <v>16.179999999999996</v>
      </c>
      <c r="K55" s="44">
        <f t="shared" si="6"/>
        <v>-41.44881261225305</v>
      </c>
      <c r="L55" s="74">
        <f t="shared" si="7"/>
        <v>-36.231884057971023</v>
      </c>
      <c r="M55" s="44">
        <f t="shared" si="8"/>
        <v>8.0374726225314408</v>
      </c>
      <c r="N55" s="74">
        <f t="shared" si="9"/>
        <v>20.92675635276532</v>
      </c>
    </row>
    <row r="56" spans="1:27" s="1" customFormat="1" x14ac:dyDescent="0.25">
      <c r="A56" s="85" t="s">
        <v>215</v>
      </c>
      <c r="B56" s="31" t="s">
        <v>54</v>
      </c>
      <c r="C56" s="3"/>
      <c r="D56" s="23"/>
      <c r="E56" s="3"/>
      <c r="F56" s="23"/>
      <c r="G56" s="3"/>
      <c r="H56" s="23"/>
      <c r="I56" s="3">
        <v>0.11</v>
      </c>
      <c r="J56" s="23">
        <v>0</v>
      </c>
      <c r="K56" s="44" t="str">
        <f t="shared" si="6"/>
        <v/>
      </c>
      <c r="L56" s="74" t="str">
        <f t="shared" si="7"/>
        <v/>
      </c>
      <c r="M56" s="44" t="str">
        <f t="shared" si="8"/>
        <v/>
      </c>
      <c r="N56" s="74" t="str">
        <f t="shared" si="9"/>
        <v/>
      </c>
      <c r="O56"/>
      <c r="P56"/>
      <c r="Q56"/>
      <c r="R56"/>
      <c r="S56"/>
      <c r="T56"/>
      <c r="U56"/>
      <c r="V56"/>
      <c r="W56"/>
      <c r="X56"/>
      <c r="Y56"/>
      <c r="Z56"/>
      <c r="AA56"/>
    </row>
    <row r="57" spans="1:27" s="1" customFormat="1" x14ac:dyDescent="0.25">
      <c r="A57" s="8" t="s">
        <v>322</v>
      </c>
      <c r="B57" s="18" t="s">
        <v>323</v>
      </c>
      <c r="C57" s="3"/>
      <c r="D57" s="23"/>
      <c r="E57" s="3">
        <v>0.16</v>
      </c>
      <c r="F57" s="23">
        <v>0.01</v>
      </c>
      <c r="G57" s="3"/>
      <c r="H57" s="23"/>
      <c r="I57" s="3">
        <v>0.16</v>
      </c>
      <c r="J57" s="23">
        <v>0.01</v>
      </c>
      <c r="K57" s="44" t="str">
        <f t="shared" si="6"/>
        <v/>
      </c>
      <c r="L57" s="74" t="str">
        <f t="shared" si="7"/>
        <v/>
      </c>
      <c r="M57" s="44" t="str">
        <f t="shared" si="8"/>
        <v/>
      </c>
      <c r="N57" s="74" t="str">
        <f t="shared" si="9"/>
        <v/>
      </c>
      <c r="O57"/>
      <c r="P57"/>
      <c r="Q57"/>
      <c r="R57"/>
      <c r="S57"/>
      <c r="T57"/>
      <c r="U57"/>
      <c r="V57"/>
      <c r="W57"/>
      <c r="X57"/>
      <c r="Y57"/>
      <c r="Z57"/>
      <c r="AA57"/>
    </row>
    <row r="58" spans="1:27" s="1" customFormat="1" x14ac:dyDescent="0.25">
      <c r="A58" s="8" t="s">
        <v>216</v>
      </c>
      <c r="B58" s="18" t="s">
        <v>55</v>
      </c>
      <c r="C58" s="3">
        <v>0.28999999999999998</v>
      </c>
      <c r="D58" s="23">
        <v>0.01</v>
      </c>
      <c r="E58" s="3">
        <v>0.37</v>
      </c>
      <c r="F58" s="23">
        <v>0.01</v>
      </c>
      <c r="G58" s="3">
        <v>5.95</v>
      </c>
      <c r="H58" s="23">
        <v>0.23</v>
      </c>
      <c r="I58" s="3">
        <v>2.2800000000000002</v>
      </c>
      <c r="J58" s="23">
        <v>7.0000000000000007E-2</v>
      </c>
      <c r="K58" s="44">
        <f t="shared" si="6"/>
        <v>27.58620689655173</v>
      </c>
      <c r="L58" s="74">
        <f t="shared" si="7"/>
        <v>0</v>
      </c>
      <c r="M58" s="44">
        <f t="shared" si="8"/>
        <v>-61.680672268907557</v>
      </c>
      <c r="N58" s="74">
        <f t="shared" si="9"/>
        <v>-69.565217391304344</v>
      </c>
      <c r="O58"/>
      <c r="P58"/>
      <c r="Q58"/>
      <c r="R58"/>
      <c r="S58"/>
      <c r="T58"/>
      <c r="U58"/>
      <c r="V58"/>
      <c r="W58"/>
      <c r="X58"/>
      <c r="Y58"/>
      <c r="Z58"/>
      <c r="AA58"/>
    </row>
    <row r="59" spans="1:27" s="1" customFormat="1" x14ac:dyDescent="0.25">
      <c r="A59" s="8" t="s">
        <v>217</v>
      </c>
      <c r="B59" s="18" t="s">
        <v>222</v>
      </c>
      <c r="C59" s="3">
        <v>1018.7699999999999</v>
      </c>
      <c r="D59" s="23">
        <v>14.940000000000001</v>
      </c>
      <c r="E59" s="3">
        <v>733.16</v>
      </c>
      <c r="F59" s="23">
        <v>11.789999999999997</v>
      </c>
      <c r="G59" s="3">
        <v>7573.37</v>
      </c>
      <c r="H59" s="23">
        <v>130.27000000000004</v>
      </c>
      <c r="I59" s="3">
        <v>6515.9600000000028</v>
      </c>
      <c r="J59" s="23">
        <v>101.28000000000004</v>
      </c>
      <c r="K59" s="44">
        <f t="shared" si="6"/>
        <v>-28.034787047125448</v>
      </c>
      <c r="L59" s="74">
        <f t="shared" si="7"/>
        <v>-21.084337349397615</v>
      </c>
      <c r="M59" s="44">
        <f t="shared" si="8"/>
        <v>-13.962212330838151</v>
      </c>
      <c r="N59" s="74">
        <f t="shared" si="9"/>
        <v>-22.25378060950333</v>
      </c>
    </row>
    <row r="60" spans="1:27" s="1" customFormat="1" x14ac:dyDescent="0.25">
      <c r="A60" s="8" t="s">
        <v>160</v>
      </c>
      <c r="B60" s="18" t="s">
        <v>161</v>
      </c>
      <c r="C60" s="3">
        <v>159.10999999999999</v>
      </c>
      <c r="D60" s="23">
        <v>7.5599999999999987</v>
      </c>
      <c r="E60" s="3">
        <v>139.13000000000002</v>
      </c>
      <c r="F60" s="23">
        <v>6.4899999999999984</v>
      </c>
      <c r="G60" s="3">
        <v>1795.63</v>
      </c>
      <c r="H60" s="23">
        <v>86.560000000000016</v>
      </c>
      <c r="I60" s="3">
        <v>1651.8499999999997</v>
      </c>
      <c r="J60" s="23">
        <v>84.789999999999992</v>
      </c>
      <c r="K60" s="44">
        <f t="shared" ref="K60" si="10">IFERROR(((E60-C60)/C60)*100,"")</f>
        <v>-12.557350260825819</v>
      </c>
      <c r="L60" s="74">
        <f t="shared" ref="L60" si="11">IFERROR(((F60-D60)/D60)*100,"")</f>
        <v>-14.153439153439159</v>
      </c>
      <c r="M60" s="44">
        <f t="shared" ref="M60" si="12">IFERROR(((I60-G60)/G60)*100,"")</f>
        <v>-8.0072175225408593</v>
      </c>
      <c r="N60" s="74">
        <f t="shared" ref="N60" si="13">IFERROR(((J60-H60)/H60)*100,"")</f>
        <v>-2.0448243992606563</v>
      </c>
    </row>
    <row r="61" spans="1:27" ht="20.100000000000001" customHeight="1" x14ac:dyDescent="0.25">
      <c r="A61" s="8"/>
      <c r="B61" s="39" t="s">
        <v>135</v>
      </c>
      <c r="C61" s="3">
        <f>SUM(C5:C60)</f>
        <v>25540.310000000009</v>
      </c>
      <c r="D61" s="23">
        <f>SUM(D5:D60)</f>
        <v>120.06999999999998</v>
      </c>
      <c r="E61" s="3">
        <f>SUM(E5:E60)</f>
        <v>18735.11</v>
      </c>
      <c r="F61" s="23">
        <f t="shared" ref="F61:J61" si="14">SUM(F5:F60)</f>
        <v>107.42999999999998</v>
      </c>
      <c r="G61" s="3">
        <f t="shared" si="14"/>
        <v>182061.63999999998</v>
      </c>
      <c r="H61" s="23">
        <f t="shared" si="14"/>
        <v>975.66000000000042</v>
      </c>
      <c r="I61" s="3">
        <f t="shared" si="14"/>
        <v>178476.38999999998</v>
      </c>
      <c r="J61" s="23">
        <f t="shared" si="14"/>
        <v>1026.6500000000001</v>
      </c>
      <c r="K61" s="44">
        <f>IFERROR(((E61-C61)/C61)*100,"")</f>
        <v>-26.644938922041302</v>
      </c>
      <c r="L61" s="74">
        <f t="shared" si="7"/>
        <v>-10.527192471058552</v>
      </c>
      <c r="M61" s="44">
        <f t="shared" si="8"/>
        <v>-1.9692506340160398</v>
      </c>
      <c r="N61" s="74">
        <f t="shared" si="9"/>
        <v>5.2262058503986681</v>
      </c>
    </row>
    <row r="62" spans="1:27" ht="15.75" thickBot="1" x14ac:dyDescent="0.3">
      <c r="A62" s="11"/>
      <c r="B62" s="19"/>
      <c r="K62" s="68"/>
      <c r="L62" s="69"/>
      <c r="M62" s="68"/>
      <c r="N62" s="69"/>
    </row>
    <row r="63" spans="1:27" ht="27.95" customHeight="1" x14ac:dyDescent="0.25">
      <c r="A63" s="95" t="s">
        <v>0</v>
      </c>
      <c r="B63" s="105" t="s">
        <v>170</v>
      </c>
      <c r="C63" s="97" t="s">
        <v>317</v>
      </c>
      <c r="D63" s="98"/>
      <c r="E63" s="97" t="s">
        <v>320</v>
      </c>
      <c r="F63" s="98"/>
      <c r="G63" s="109" t="s">
        <v>318</v>
      </c>
      <c r="H63" s="110"/>
      <c r="I63" s="109" t="s">
        <v>321</v>
      </c>
      <c r="J63" s="110"/>
      <c r="K63" s="113" t="s">
        <v>313</v>
      </c>
      <c r="L63" s="114"/>
      <c r="M63" s="111" t="s">
        <v>314</v>
      </c>
      <c r="N63" s="112"/>
    </row>
    <row r="64" spans="1:27" ht="15.75" thickBot="1" x14ac:dyDescent="0.3">
      <c r="A64" s="96"/>
      <c r="B64" s="106"/>
      <c r="C64" s="75" t="s">
        <v>3</v>
      </c>
      <c r="D64" s="76" t="s">
        <v>157</v>
      </c>
      <c r="E64" s="75" t="s">
        <v>3</v>
      </c>
      <c r="F64" s="76" t="s">
        <v>157</v>
      </c>
      <c r="G64" s="75" t="s">
        <v>3</v>
      </c>
      <c r="H64" s="76" t="s">
        <v>157</v>
      </c>
      <c r="I64" s="75" t="s">
        <v>3</v>
      </c>
      <c r="J64" s="76" t="s">
        <v>157</v>
      </c>
      <c r="K64" s="77" t="s">
        <v>3</v>
      </c>
      <c r="L64" s="78" t="s">
        <v>157</v>
      </c>
      <c r="M64" s="77" t="s">
        <v>3</v>
      </c>
      <c r="N64" s="79" t="s">
        <v>157</v>
      </c>
    </row>
    <row r="65" spans="1:14" x14ac:dyDescent="0.25">
      <c r="A65" s="80" t="s">
        <v>155</v>
      </c>
      <c r="B65" s="81" t="s">
        <v>223</v>
      </c>
      <c r="C65" s="43">
        <v>789.28</v>
      </c>
      <c r="D65" s="42">
        <v>0.74</v>
      </c>
      <c r="E65" s="43">
        <v>2202.4499999999998</v>
      </c>
      <c r="F65" s="42">
        <v>3.31</v>
      </c>
      <c r="G65" s="43">
        <v>13258.069999999998</v>
      </c>
      <c r="H65" s="42">
        <v>12.899999999999997</v>
      </c>
      <c r="I65" s="43">
        <v>43985.819999999992</v>
      </c>
      <c r="J65" s="42">
        <v>47.649999999999991</v>
      </c>
      <c r="K65" s="44">
        <f t="shared" ref="K65" si="15">IFERROR(((E65-C65)/C65)*100,"")</f>
        <v>179.04545915264544</v>
      </c>
      <c r="L65" s="74">
        <f t="shared" ref="L65" si="16">IFERROR(((F65-D65)/D65)*100,"")</f>
        <v>347.29729729729735</v>
      </c>
      <c r="M65" s="44">
        <f t="shared" ref="M65" si="17">IFERROR(((I65-G65)/G65)*100,"")</f>
        <v>231.76638832047195</v>
      </c>
      <c r="N65" s="74">
        <f t="shared" ref="N65" si="18">IFERROR(((J65-H65)/H65)*100,"")</f>
        <v>269.37984496124028</v>
      </c>
    </row>
    <row r="66" spans="1:14" x14ac:dyDescent="0.25">
      <c r="A66" s="32" t="s">
        <v>154</v>
      </c>
      <c r="B66" s="33" t="s">
        <v>224</v>
      </c>
      <c r="C66" s="3">
        <v>7010.2</v>
      </c>
      <c r="D66" s="23">
        <v>4.66</v>
      </c>
      <c r="E66" s="3">
        <v>7240.0999999999995</v>
      </c>
      <c r="F66" s="23">
        <v>6.4500000000000011</v>
      </c>
      <c r="G66" s="3">
        <v>45306.920000000006</v>
      </c>
      <c r="H66" s="23">
        <v>27.529999999999998</v>
      </c>
      <c r="I66" s="3">
        <v>64750.27</v>
      </c>
      <c r="J66" s="23">
        <v>49.19</v>
      </c>
      <c r="K66" s="44">
        <f t="shared" ref="K66:K68" si="19">IFERROR(((E66-C66)/C66)*100,"")</f>
        <v>3.2795070040797647</v>
      </c>
      <c r="L66" s="74">
        <f t="shared" ref="L66:L68" si="20">IFERROR(((F66-D66)/D66)*100,"")</f>
        <v>38.412017167381997</v>
      </c>
      <c r="M66" s="44">
        <f t="shared" ref="M66:M68" si="21">IFERROR(((I66-G66)/G66)*100,"")</f>
        <v>42.914746798060847</v>
      </c>
      <c r="N66" s="74">
        <f t="shared" ref="N66:N68" si="22">IFERROR(((J66-H66)/H66)*100,"")</f>
        <v>78.677806029785685</v>
      </c>
    </row>
    <row r="67" spans="1:14" x14ac:dyDescent="0.25">
      <c r="A67" s="34" t="s">
        <v>225</v>
      </c>
      <c r="B67" s="33" t="s">
        <v>226</v>
      </c>
      <c r="C67" s="3">
        <v>11145.41</v>
      </c>
      <c r="D67" s="23">
        <v>14.739999999999995</v>
      </c>
      <c r="E67" s="3">
        <v>16902.379999999997</v>
      </c>
      <c r="F67" s="23">
        <v>31.119999999999994</v>
      </c>
      <c r="G67" s="3">
        <v>99650.669999999969</v>
      </c>
      <c r="H67" s="23">
        <v>133.58999999999997</v>
      </c>
      <c r="I67" s="3">
        <v>144594.92000000001</v>
      </c>
      <c r="J67" s="23">
        <v>208.4800000000001</v>
      </c>
      <c r="K67" s="44">
        <f t="shared" si="19"/>
        <v>51.653281485382749</v>
      </c>
      <c r="L67" s="74">
        <f t="shared" si="20"/>
        <v>111.12618724559027</v>
      </c>
      <c r="M67" s="44">
        <f t="shared" si="21"/>
        <v>45.101804132375683</v>
      </c>
      <c r="N67" s="74">
        <f t="shared" si="22"/>
        <v>56.059585298300874</v>
      </c>
    </row>
    <row r="68" spans="1:14" ht="20.100000000000001" customHeight="1" x14ac:dyDescent="0.25">
      <c r="A68" s="8"/>
      <c r="B68" s="39" t="s">
        <v>135</v>
      </c>
      <c r="C68" s="3">
        <f>SUM(C65:C67)</f>
        <v>18944.89</v>
      </c>
      <c r="D68" s="23">
        <f>SUM(D65:D67)</f>
        <v>20.139999999999993</v>
      </c>
      <c r="E68" s="3">
        <f t="shared" ref="E68:J68" si="23">SUM(E65:E67)</f>
        <v>26344.929999999997</v>
      </c>
      <c r="F68" s="23">
        <f t="shared" si="23"/>
        <v>40.879999999999995</v>
      </c>
      <c r="G68" s="3">
        <f t="shared" si="23"/>
        <v>158215.65999999997</v>
      </c>
      <c r="H68" s="23">
        <f t="shared" si="23"/>
        <v>174.01999999999998</v>
      </c>
      <c r="I68" s="3">
        <f t="shared" si="23"/>
        <v>253331.01</v>
      </c>
      <c r="J68" s="23">
        <f t="shared" si="23"/>
        <v>305.32000000000011</v>
      </c>
      <c r="K68" s="44">
        <f t="shared" si="19"/>
        <v>39.060876046258372</v>
      </c>
      <c r="L68" s="74">
        <f t="shared" si="20"/>
        <v>102.97914597815296</v>
      </c>
      <c r="M68" s="44">
        <f t="shared" si="21"/>
        <v>60.117531981347518</v>
      </c>
      <c r="N68" s="74">
        <f t="shared" si="22"/>
        <v>75.451097574991451</v>
      </c>
    </row>
    <row r="69" spans="1:14" ht="15.75" thickBot="1" x14ac:dyDescent="0.3">
      <c r="A69" s="11"/>
      <c r="B69" s="19"/>
      <c r="K69" s="68"/>
      <c r="L69" s="69"/>
      <c r="M69" s="68"/>
      <c r="N69" s="69"/>
    </row>
    <row r="70" spans="1:14" ht="24.95" customHeight="1" x14ac:dyDescent="0.25">
      <c r="A70" s="95" t="s">
        <v>0</v>
      </c>
      <c r="B70" s="107" t="s">
        <v>57</v>
      </c>
      <c r="C70" s="97" t="s">
        <v>317</v>
      </c>
      <c r="D70" s="98"/>
      <c r="E70" s="97" t="s">
        <v>320</v>
      </c>
      <c r="F70" s="98"/>
      <c r="G70" s="109" t="s">
        <v>318</v>
      </c>
      <c r="H70" s="110"/>
      <c r="I70" s="109" t="s">
        <v>321</v>
      </c>
      <c r="J70" s="110"/>
      <c r="K70" s="113" t="s">
        <v>313</v>
      </c>
      <c r="L70" s="114"/>
      <c r="M70" s="111" t="s">
        <v>314</v>
      </c>
      <c r="N70" s="112"/>
    </row>
    <row r="71" spans="1:14" ht="15.75" customHeight="1" thickBot="1" x14ac:dyDescent="0.3">
      <c r="A71" s="96"/>
      <c r="B71" s="108"/>
      <c r="C71" s="75" t="s">
        <v>3</v>
      </c>
      <c r="D71" s="76" t="s">
        <v>157</v>
      </c>
      <c r="E71" s="75" t="s">
        <v>3</v>
      </c>
      <c r="F71" s="76" t="s">
        <v>157</v>
      </c>
      <c r="G71" s="75" t="s">
        <v>3</v>
      </c>
      <c r="H71" s="76" t="s">
        <v>157</v>
      </c>
      <c r="I71" s="75" t="s">
        <v>3</v>
      </c>
      <c r="J71" s="76" t="s">
        <v>157</v>
      </c>
      <c r="K71" s="77" t="s">
        <v>3</v>
      </c>
      <c r="L71" s="78" t="s">
        <v>157</v>
      </c>
      <c r="M71" s="77" t="s">
        <v>3</v>
      </c>
      <c r="N71" s="79" t="s">
        <v>157</v>
      </c>
    </row>
    <row r="72" spans="1:14" x14ac:dyDescent="0.25">
      <c r="A72" s="9" t="s">
        <v>58</v>
      </c>
      <c r="B72" s="17" t="s">
        <v>59</v>
      </c>
      <c r="C72" s="43">
        <v>356.1</v>
      </c>
      <c r="D72" s="42">
        <v>0.18</v>
      </c>
      <c r="E72" s="43">
        <v>307.20999999999998</v>
      </c>
      <c r="F72" s="42">
        <v>0.16999999999999998</v>
      </c>
      <c r="G72" s="43">
        <v>5249.24</v>
      </c>
      <c r="H72" s="42">
        <v>1.69</v>
      </c>
      <c r="I72" s="43">
        <v>5124.68</v>
      </c>
      <c r="J72" s="42">
        <v>1.81</v>
      </c>
      <c r="K72" s="44">
        <f t="shared" ref="K72" si="24">IFERROR(((E72-C72)/C72)*100,"")</f>
        <v>-13.72928952541422</v>
      </c>
      <c r="L72" s="74">
        <f t="shared" ref="L72" si="25">IFERROR(((F72-D72)/D72)*100,"")</f>
        <v>-5.5555555555555607</v>
      </c>
      <c r="M72" s="44">
        <f t="shared" ref="M72" si="26">IFERROR(((I72-G72)/G72)*100,"")</f>
        <v>-2.3729149362574296</v>
      </c>
      <c r="N72" s="74">
        <f t="shared" ref="N72" si="27">IFERROR(((J72-H72)/H72)*100,"")</f>
        <v>7.1005917159763383</v>
      </c>
    </row>
    <row r="73" spans="1:14" x14ac:dyDescent="0.25">
      <c r="A73" s="8" t="s">
        <v>227</v>
      </c>
      <c r="B73" s="16" t="s">
        <v>60</v>
      </c>
      <c r="C73" s="3">
        <v>13.51</v>
      </c>
      <c r="D73" s="23">
        <v>0.01</v>
      </c>
      <c r="E73" s="3">
        <v>3.25</v>
      </c>
      <c r="F73" s="23">
        <v>0</v>
      </c>
      <c r="G73" s="3">
        <v>102.35999999999999</v>
      </c>
      <c r="H73" s="23">
        <v>0.09</v>
      </c>
      <c r="I73" s="3">
        <v>57.150000000000006</v>
      </c>
      <c r="J73" s="23">
        <v>0.05</v>
      </c>
      <c r="K73" s="44">
        <f t="shared" ref="K73:K114" si="28">IFERROR(((E73-C73)/C73)*100,"")</f>
        <v>-75.943745373797185</v>
      </c>
      <c r="L73" s="74">
        <f t="shared" ref="L73:L114" si="29">IFERROR(((F73-D73)/D73)*100,"")</f>
        <v>-100</v>
      </c>
      <c r="M73" s="44">
        <f t="shared" ref="M73:M114" si="30">IFERROR(((I73-G73)/G73)*100,"")</f>
        <v>-44.167643610785454</v>
      </c>
      <c r="N73" s="74">
        <f t="shared" ref="N73:N114" si="31">IFERROR(((J73-H73)/H73)*100,"")</f>
        <v>-44.444444444444443</v>
      </c>
    </row>
    <row r="74" spans="1:14" x14ac:dyDescent="0.25">
      <c r="A74" s="8" t="s">
        <v>228</v>
      </c>
      <c r="B74" s="16" t="s">
        <v>61</v>
      </c>
      <c r="C74" s="3">
        <v>750.2399999999999</v>
      </c>
      <c r="D74" s="23">
        <v>0.76</v>
      </c>
      <c r="E74" s="3">
        <v>810.17999999999984</v>
      </c>
      <c r="F74" s="23">
        <v>1.26</v>
      </c>
      <c r="G74" s="3">
        <v>8730.8900000000012</v>
      </c>
      <c r="H74" s="23">
        <v>8.2599999999999962</v>
      </c>
      <c r="I74" s="3">
        <v>7461.9100000000008</v>
      </c>
      <c r="J74" s="23">
        <v>9.3299999999999965</v>
      </c>
      <c r="K74" s="44">
        <f t="shared" si="28"/>
        <v>7.9894433781189944</v>
      </c>
      <c r="L74" s="74">
        <f t="shared" si="29"/>
        <v>65.789473684210535</v>
      </c>
      <c r="M74" s="44">
        <f t="shared" si="30"/>
        <v>-14.534371639088345</v>
      </c>
      <c r="N74" s="74">
        <f t="shared" si="31"/>
        <v>12.953995157384998</v>
      </c>
    </row>
    <row r="75" spans="1:14" x14ac:dyDescent="0.25">
      <c r="A75" s="8" t="s">
        <v>229</v>
      </c>
      <c r="B75" s="16" t="s">
        <v>62</v>
      </c>
      <c r="C75" s="3">
        <v>103.03</v>
      </c>
      <c r="D75" s="23">
        <v>0.15</v>
      </c>
      <c r="E75" s="3">
        <v>69.87</v>
      </c>
      <c r="F75" s="23">
        <v>0.06</v>
      </c>
      <c r="G75" s="3">
        <v>770.5</v>
      </c>
      <c r="H75" s="23">
        <v>0.72</v>
      </c>
      <c r="I75" s="3">
        <v>833.79</v>
      </c>
      <c r="J75" s="23">
        <v>0.98000000000000009</v>
      </c>
      <c r="K75" s="44">
        <f t="shared" si="28"/>
        <v>-32.184800543531004</v>
      </c>
      <c r="L75" s="74">
        <f t="shared" si="29"/>
        <v>-60</v>
      </c>
      <c r="M75" s="44">
        <f t="shared" si="30"/>
        <v>8.2141466580142719</v>
      </c>
      <c r="N75" s="74">
        <f t="shared" si="31"/>
        <v>36.111111111111128</v>
      </c>
    </row>
    <row r="76" spans="1:14" x14ac:dyDescent="0.25">
      <c r="A76" s="8" t="s">
        <v>230</v>
      </c>
      <c r="B76" s="16" t="s">
        <v>63</v>
      </c>
      <c r="C76" s="3"/>
      <c r="D76" s="23"/>
      <c r="E76" s="3">
        <v>64.350000000000009</v>
      </c>
      <c r="F76" s="23">
        <v>6.0000000000000005E-2</v>
      </c>
      <c r="G76" s="3">
        <v>239.78</v>
      </c>
      <c r="H76" s="23">
        <v>0.15</v>
      </c>
      <c r="I76" s="3">
        <v>248.49</v>
      </c>
      <c r="J76" s="23">
        <v>0.29000000000000004</v>
      </c>
      <c r="K76" s="44" t="str">
        <f t="shared" si="28"/>
        <v/>
      </c>
      <c r="L76" s="74" t="str">
        <f t="shared" si="29"/>
        <v/>
      </c>
      <c r="M76" s="44">
        <f t="shared" si="30"/>
        <v>3.6324964550838299</v>
      </c>
      <c r="N76" s="74">
        <f t="shared" si="31"/>
        <v>93.333333333333371</v>
      </c>
    </row>
    <row r="77" spans="1:14" ht="24" customHeight="1" x14ac:dyDescent="0.25">
      <c r="A77" s="8" t="s">
        <v>231</v>
      </c>
      <c r="B77" s="18" t="s">
        <v>64</v>
      </c>
      <c r="C77" s="3">
        <v>2.44</v>
      </c>
      <c r="D77" s="23">
        <v>0.01</v>
      </c>
      <c r="E77" s="3">
        <v>4.5200000000000005</v>
      </c>
      <c r="F77" s="23">
        <v>0.02</v>
      </c>
      <c r="G77" s="3">
        <v>12.560000000000002</v>
      </c>
      <c r="H77" s="23">
        <v>0.03</v>
      </c>
      <c r="I77" s="3">
        <v>28.619999999999997</v>
      </c>
      <c r="J77" s="23">
        <v>0.15</v>
      </c>
      <c r="K77" s="44">
        <f t="shared" si="28"/>
        <v>85.245901639344297</v>
      </c>
      <c r="L77" s="74">
        <f t="shared" si="29"/>
        <v>100</v>
      </c>
      <c r="M77" s="44">
        <f t="shared" si="30"/>
        <v>127.8662420382165</v>
      </c>
      <c r="N77" s="74">
        <f t="shared" si="31"/>
        <v>400</v>
      </c>
    </row>
    <row r="78" spans="1:14" ht="26.25" x14ac:dyDescent="0.25">
      <c r="A78" s="8" t="s">
        <v>232</v>
      </c>
      <c r="B78" s="18" t="s">
        <v>65</v>
      </c>
      <c r="C78" s="3">
        <v>0.01</v>
      </c>
      <c r="D78" s="23"/>
      <c r="E78" s="3">
        <v>0.18</v>
      </c>
      <c r="F78" s="23">
        <v>0</v>
      </c>
      <c r="G78" s="3">
        <v>3.3299999999999996</v>
      </c>
      <c r="H78" s="23">
        <v>0.01</v>
      </c>
      <c r="I78" s="3">
        <v>2.9600000000000004</v>
      </c>
      <c r="J78" s="23">
        <v>0</v>
      </c>
      <c r="K78" s="44">
        <f t="shared" si="28"/>
        <v>1699.9999999999995</v>
      </c>
      <c r="L78" s="74" t="str">
        <f t="shared" si="29"/>
        <v/>
      </c>
      <c r="M78" s="44">
        <f t="shared" si="30"/>
        <v>-11.111111111111088</v>
      </c>
      <c r="N78" s="74">
        <f t="shared" si="31"/>
        <v>-100</v>
      </c>
    </row>
    <row r="79" spans="1:14" x14ac:dyDescent="0.25">
      <c r="A79" s="8" t="s">
        <v>233</v>
      </c>
      <c r="B79" s="16" t="s">
        <v>66</v>
      </c>
      <c r="C79" s="3">
        <v>0.1</v>
      </c>
      <c r="D79" s="23">
        <v>0</v>
      </c>
      <c r="E79" s="3"/>
      <c r="F79" s="23"/>
      <c r="G79" s="3">
        <v>0.1</v>
      </c>
      <c r="H79" s="23">
        <v>0</v>
      </c>
      <c r="I79" s="3">
        <v>0.05</v>
      </c>
      <c r="J79" s="23">
        <v>0</v>
      </c>
      <c r="K79" s="44">
        <f t="shared" si="28"/>
        <v>-100</v>
      </c>
      <c r="L79" s="74" t="str">
        <f t="shared" si="29"/>
        <v/>
      </c>
      <c r="M79" s="44">
        <f t="shared" si="30"/>
        <v>-50</v>
      </c>
      <c r="N79" s="74" t="str">
        <f t="shared" si="31"/>
        <v/>
      </c>
    </row>
    <row r="80" spans="1:14" x14ac:dyDescent="0.25">
      <c r="A80" s="8" t="s">
        <v>234</v>
      </c>
      <c r="B80" s="16" t="s">
        <v>67</v>
      </c>
      <c r="C80" s="3">
        <v>71.790000000000006</v>
      </c>
      <c r="D80" s="23">
        <v>0.21000000000000002</v>
      </c>
      <c r="E80" s="3">
        <v>111.07</v>
      </c>
      <c r="F80" s="23">
        <v>0.29000000000000004</v>
      </c>
      <c r="G80" s="3">
        <v>892.34000000000015</v>
      </c>
      <c r="H80" s="23">
        <v>2.08</v>
      </c>
      <c r="I80" s="3">
        <v>1404.9699999999998</v>
      </c>
      <c r="J80" s="23">
        <v>2.6400000000000006</v>
      </c>
      <c r="K80" s="44">
        <f t="shared" si="28"/>
        <v>54.715141384593935</v>
      </c>
      <c r="L80" s="74">
        <f t="shared" si="29"/>
        <v>38.095238095238102</v>
      </c>
      <c r="M80" s="44">
        <f t="shared" si="30"/>
        <v>57.44783378532842</v>
      </c>
      <c r="N80" s="74">
        <f t="shared" si="31"/>
        <v>26.923076923076945</v>
      </c>
    </row>
    <row r="81" spans="1:14" x14ac:dyDescent="0.25">
      <c r="A81" s="8" t="s">
        <v>235</v>
      </c>
      <c r="B81" s="16" t="s">
        <v>68</v>
      </c>
      <c r="C81" s="3">
        <v>5.75</v>
      </c>
      <c r="D81" s="23">
        <v>0</v>
      </c>
      <c r="E81" s="3">
        <v>0.01</v>
      </c>
      <c r="F81" s="23"/>
      <c r="G81" s="3">
        <v>14.770000000000001</v>
      </c>
      <c r="H81" s="23">
        <v>0</v>
      </c>
      <c r="I81" s="3">
        <v>9.6300000000000008</v>
      </c>
      <c r="J81" s="23">
        <v>0</v>
      </c>
      <c r="K81" s="44">
        <f t="shared" si="28"/>
        <v>-99.826086956521749</v>
      </c>
      <c r="L81" s="74" t="str">
        <f t="shared" si="29"/>
        <v/>
      </c>
      <c r="M81" s="44">
        <f t="shared" si="30"/>
        <v>-34.800270819228167</v>
      </c>
      <c r="N81" s="74" t="str">
        <f t="shared" si="31"/>
        <v/>
      </c>
    </row>
    <row r="82" spans="1:14" x14ac:dyDescent="0.25">
      <c r="A82" s="8" t="s">
        <v>236</v>
      </c>
      <c r="B82" s="16" t="s">
        <v>69</v>
      </c>
      <c r="C82" s="3">
        <v>3</v>
      </c>
      <c r="D82" s="23">
        <v>0.01</v>
      </c>
      <c r="E82" s="3"/>
      <c r="F82" s="23"/>
      <c r="G82" s="3">
        <v>3.2</v>
      </c>
      <c r="H82" s="23">
        <v>0.01</v>
      </c>
      <c r="I82" s="3"/>
      <c r="J82" s="23"/>
      <c r="K82" s="44">
        <f t="shared" si="28"/>
        <v>-100</v>
      </c>
      <c r="L82" s="74">
        <f t="shared" si="29"/>
        <v>-100</v>
      </c>
      <c r="M82" s="44">
        <f t="shared" si="30"/>
        <v>-100</v>
      </c>
      <c r="N82" s="74">
        <f t="shared" si="31"/>
        <v>-100</v>
      </c>
    </row>
    <row r="83" spans="1:14" ht="39" x14ac:dyDescent="0.25">
      <c r="A83" s="8" t="s">
        <v>237</v>
      </c>
      <c r="B83" s="18" t="s">
        <v>70</v>
      </c>
      <c r="C83" s="3">
        <v>210.66000000000003</v>
      </c>
      <c r="D83" s="23">
        <v>0.34</v>
      </c>
      <c r="E83" s="3">
        <v>120.11</v>
      </c>
      <c r="F83" s="23">
        <v>0.22000000000000003</v>
      </c>
      <c r="G83" s="3">
        <v>1803.7499999999995</v>
      </c>
      <c r="H83" s="23">
        <v>2.54</v>
      </c>
      <c r="I83" s="3">
        <v>1320.3299999999997</v>
      </c>
      <c r="J83" s="23">
        <v>2.37</v>
      </c>
      <c r="K83" s="44">
        <f t="shared" si="28"/>
        <v>-42.983955188455333</v>
      </c>
      <c r="L83" s="74">
        <f t="shared" si="29"/>
        <v>-35.294117647058819</v>
      </c>
      <c r="M83" s="44">
        <f t="shared" si="30"/>
        <v>-26.8008316008316</v>
      </c>
      <c r="N83" s="74">
        <f t="shared" si="31"/>
        <v>-6.6929133858267678</v>
      </c>
    </row>
    <row r="84" spans="1:14" x14ac:dyDescent="0.25">
      <c r="A84" s="8" t="s">
        <v>238</v>
      </c>
      <c r="B84" s="16" t="s">
        <v>71</v>
      </c>
      <c r="C84" s="3">
        <v>0.02</v>
      </c>
      <c r="D84" s="23">
        <v>0</v>
      </c>
      <c r="E84" s="3"/>
      <c r="F84" s="23"/>
      <c r="G84" s="3">
        <v>0.03</v>
      </c>
      <c r="H84" s="23">
        <v>0</v>
      </c>
      <c r="I84" s="3">
        <v>13.06</v>
      </c>
      <c r="J84" s="23">
        <v>0.04</v>
      </c>
      <c r="K84" s="44">
        <f t="shared" si="28"/>
        <v>-100</v>
      </c>
      <c r="L84" s="74" t="str">
        <f t="shared" si="29"/>
        <v/>
      </c>
      <c r="M84" s="44">
        <f t="shared" si="30"/>
        <v>43433.333333333336</v>
      </c>
      <c r="N84" s="74" t="str">
        <f t="shared" si="31"/>
        <v/>
      </c>
    </row>
    <row r="85" spans="1:14" x14ac:dyDescent="0.25">
      <c r="A85" s="8" t="s">
        <v>239</v>
      </c>
      <c r="B85" s="16" t="s">
        <v>72</v>
      </c>
      <c r="C85" s="3">
        <v>1618.2199999999998</v>
      </c>
      <c r="D85" s="23">
        <v>1.5900000000000007</v>
      </c>
      <c r="E85" s="3">
        <v>1049.77</v>
      </c>
      <c r="F85" s="23">
        <v>0.94000000000000028</v>
      </c>
      <c r="G85" s="3">
        <v>12858.55</v>
      </c>
      <c r="H85" s="23">
        <v>11.219999999999995</v>
      </c>
      <c r="I85" s="3">
        <v>8983.09</v>
      </c>
      <c r="J85" s="23">
        <v>9.6099999999999941</v>
      </c>
      <c r="K85" s="44">
        <f t="shared" si="28"/>
        <v>-35.128103718901009</v>
      </c>
      <c r="L85" s="74">
        <f t="shared" si="29"/>
        <v>-40.880503144654092</v>
      </c>
      <c r="M85" s="44">
        <f t="shared" si="30"/>
        <v>-30.139168102157704</v>
      </c>
      <c r="N85" s="74">
        <f t="shared" si="31"/>
        <v>-14.349376114082013</v>
      </c>
    </row>
    <row r="86" spans="1:14" x14ac:dyDescent="0.25">
      <c r="A86" s="8" t="s">
        <v>240</v>
      </c>
      <c r="B86" s="16" t="s">
        <v>73</v>
      </c>
      <c r="C86" s="3">
        <v>34.53</v>
      </c>
      <c r="D86" s="23">
        <v>7.0000000000000007E-2</v>
      </c>
      <c r="E86" s="3">
        <v>17.13</v>
      </c>
      <c r="F86" s="23">
        <v>0.02</v>
      </c>
      <c r="G86" s="3">
        <v>140.10999999999999</v>
      </c>
      <c r="H86" s="23">
        <v>0.28000000000000003</v>
      </c>
      <c r="I86" s="3">
        <v>162.68000000000004</v>
      </c>
      <c r="J86" s="23">
        <v>0.29999999999999993</v>
      </c>
      <c r="K86" s="44">
        <f t="shared" si="28"/>
        <v>-50.390964378801051</v>
      </c>
      <c r="L86" s="74">
        <f t="shared" si="29"/>
        <v>-71.428571428571431</v>
      </c>
      <c r="M86" s="44">
        <f t="shared" si="30"/>
        <v>16.108771679394799</v>
      </c>
      <c r="N86" s="74">
        <f t="shared" si="31"/>
        <v>7.1428571428571095</v>
      </c>
    </row>
    <row r="87" spans="1:14" x14ac:dyDescent="0.25">
      <c r="A87" s="8" t="s">
        <v>241</v>
      </c>
      <c r="B87" s="16" t="s">
        <v>74</v>
      </c>
      <c r="C87" s="3">
        <v>4.1499999999999995</v>
      </c>
      <c r="D87" s="23">
        <v>0</v>
      </c>
      <c r="E87" s="3">
        <v>0.04</v>
      </c>
      <c r="F87" s="23">
        <v>0</v>
      </c>
      <c r="G87" s="3">
        <v>40.9</v>
      </c>
      <c r="H87" s="23">
        <v>0.17</v>
      </c>
      <c r="I87" s="3">
        <v>33.239999999999995</v>
      </c>
      <c r="J87" s="23">
        <v>0.14000000000000001</v>
      </c>
      <c r="K87" s="44">
        <f t="shared" si="28"/>
        <v>-99.036144578313255</v>
      </c>
      <c r="L87" s="74" t="str">
        <f t="shared" si="29"/>
        <v/>
      </c>
      <c r="M87" s="44">
        <f t="shared" si="30"/>
        <v>-18.728606356968225</v>
      </c>
      <c r="N87" s="74">
        <f t="shared" si="31"/>
        <v>-17.647058823529409</v>
      </c>
    </row>
    <row r="88" spans="1:14" x14ac:dyDescent="0.25">
      <c r="A88" s="8" t="s">
        <v>242</v>
      </c>
      <c r="B88" s="16" t="s">
        <v>75</v>
      </c>
      <c r="C88" s="3">
        <v>0.05</v>
      </c>
      <c r="D88" s="23">
        <v>0</v>
      </c>
      <c r="E88" s="3"/>
      <c r="F88" s="23"/>
      <c r="G88" s="3">
        <v>0.89000000000000012</v>
      </c>
      <c r="H88" s="23">
        <v>0.01</v>
      </c>
      <c r="I88" s="3">
        <v>6.3</v>
      </c>
      <c r="J88" s="23">
        <v>0.01</v>
      </c>
      <c r="K88" s="44">
        <f t="shared" si="28"/>
        <v>-100</v>
      </c>
      <c r="L88" s="74" t="str">
        <f t="shared" si="29"/>
        <v/>
      </c>
      <c r="M88" s="44">
        <f t="shared" si="30"/>
        <v>607.86516853932574</v>
      </c>
      <c r="N88" s="74">
        <f t="shared" si="31"/>
        <v>0</v>
      </c>
    </row>
    <row r="89" spans="1:14" x14ac:dyDescent="0.25">
      <c r="A89" s="8" t="s">
        <v>243</v>
      </c>
      <c r="B89" s="16" t="s">
        <v>76</v>
      </c>
      <c r="C89" s="3"/>
      <c r="D89" s="23"/>
      <c r="E89" s="3"/>
      <c r="F89" s="23"/>
      <c r="G89" s="3">
        <v>7.0000000000000007E-2</v>
      </c>
      <c r="H89" s="23">
        <v>0</v>
      </c>
      <c r="I89" s="3">
        <v>13.129999999999999</v>
      </c>
      <c r="J89" s="23">
        <v>0.03</v>
      </c>
      <c r="K89" s="44" t="str">
        <f t="shared" si="28"/>
        <v/>
      </c>
      <c r="L89" s="74" t="str">
        <f t="shared" si="29"/>
        <v/>
      </c>
      <c r="M89" s="44">
        <f t="shared" si="30"/>
        <v>18657.142857142851</v>
      </c>
      <c r="N89" s="74" t="str">
        <f t="shared" si="31"/>
        <v/>
      </c>
    </row>
    <row r="90" spans="1:14" ht="39" x14ac:dyDescent="0.25">
      <c r="A90" s="8" t="s">
        <v>244</v>
      </c>
      <c r="B90" s="18" t="s">
        <v>77</v>
      </c>
      <c r="C90" s="3">
        <v>442.6699999999999</v>
      </c>
      <c r="D90" s="23">
        <v>1.1400000000000001</v>
      </c>
      <c r="E90" s="3">
        <v>372.75000000000017</v>
      </c>
      <c r="F90" s="23">
        <v>1.2700000000000002</v>
      </c>
      <c r="G90" s="3">
        <v>3683.4999999999991</v>
      </c>
      <c r="H90" s="23">
        <v>9.0399999999999938</v>
      </c>
      <c r="I90" s="3">
        <v>3652.69</v>
      </c>
      <c r="J90" s="23">
        <v>12.409999999999995</v>
      </c>
      <c r="K90" s="44">
        <f t="shared" si="28"/>
        <v>-15.795061784173257</v>
      </c>
      <c r="L90" s="74">
        <f t="shared" si="29"/>
        <v>11.403508771929834</v>
      </c>
      <c r="M90" s="44">
        <f t="shared" si="30"/>
        <v>-0.83643274059994699</v>
      </c>
      <c r="N90" s="74">
        <f t="shared" si="31"/>
        <v>37.278761061946938</v>
      </c>
    </row>
    <row r="91" spans="1:14" x14ac:dyDescent="0.25">
      <c r="A91" s="8" t="s">
        <v>245</v>
      </c>
      <c r="B91" s="16" t="s">
        <v>78</v>
      </c>
      <c r="C91" s="3"/>
      <c r="D91" s="23"/>
      <c r="E91" s="3">
        <v>0.03</v>
      </c>
      <c r="F91" s="23">
        <v>0</v>
      </c>
      <c r="G91" s="3">
        <v>0.06</v>
      </c>
      <c r="H91" s="23">
        <v>0</v>
      </c>
      <c r="I91" s="3">
        <v>7.0000000000000007E-2</v>
      </c>
      <c r="J91" s="23">
        <v>0</v>
      </c>
      <c r="K91" s="44" t="str">
        <f t="shared" si="28"/>
        <v/>
      </c>
      <c r="L91" s="74" t="str">
        <f t="shared" si="29"/>
        <v/>
      </c>
      <c r="M91" s="44">
        <f t="shared" si="30"/>
        <v>16.666666666666682</v>
      </c>
      <c r="N91" s="74" t="str">
        <f t="shared" si="31"/>
        <v/>
      </c>
    </row>
    <row r="92" spans="1:14" x14ac:dyDescent="0.25">
      <c r="A92" s="8" t="s">
        <v>246</v>
      </c>
      <c r="B92" s="16" t="s">
        <v>79</v>
      </c>
      <c r="C92" s="3">
        <v>4015.29</v>
      </c>
      <c r="D92" s="23">
        <v>21.199999999999996</v>
      </c>
      <c r="E92" s="3">
        <v>3737.3799999999997</v>
      </c>
      <c r="F92" s="23">
        <v>21.959999999999997</v>
      </c>
      <c r="G92" s="3">
        <v>31430.54</v>
      </c>
      <c r="H92" s="23">
        <v>158.86000000000001</v>
      </c>
      <c r="I92" s="3">
        <v>35442.560000000012</v>
      </c>
      <c r="J92" s="23">
        <v>190.70000000000007</v>
      </c>
      <c r="K92" s="44">
        <f t="shared" si="28"/>
        <v>-6.9212933561461396</v>
      </c>
      <c r="L92" s="74">
        <f t="shared" si="29"/>
        <v>3.5849056603773666</v>
      </c>
      <c r="M92" s="44">
        <f t="shared" si="30"/>
        <v>12.764718646259373</v>
      </c>
      <c r="N92" s="74">
        <f t="shared" si="31"/>
        <v>20.04280498552188</v>
      </c>
    </row>
    <row r="93" spans="1:14" ht="39" x14ac:dyDescent="0.25">
      <c r="A93" s="8" t="s">
        <v>247</v>
      </c>
      <c r="B93" s="18" t="s">
        <v>80</v>
      </c>
      <c r="C93" s="3">
        <v>2.41</v>
      </c>
      <c r="D93" s="23">
        <v>0</v>
      </c>
      <c r="E93" s="3">
        <v>1.1200000000000001</v>
      </c>
      <c r="F93" s="23">
        <v>0</v>
      </c>
      <c r="G93" s="3">
        <v>12.77</v>
      </c>
      <c r="H93" s="23">
        <v>0.04</v>
      </c>
      <c r="I93" s="3">
        <v>16</v>
      </c>
      <c r="J93" s="23">
        <v>0.05</v>
      </c>
      <c r="K93" s="44">
        <f t="shared" si="28"/>
        <v>-53.526970954356848</v>
      </c>
      <c r="L93" s="74" t="str">
        <f t="shared" si="29"/>
        <v/>
      </c>
      <c r="M93" s="44">
        <f t="shared" si="30"/>
        <v>25.293657008613945</v>
      </c>
      <c r="N93" s="74">
        <f t="shared" si="31"/>
        <v>25.000000000000007</v>
      </c>
    </row>
    <row r="94" spans="1:14" ht="26.25" x14ac:dyDescent="0.25">
      <c r="A94" s="8" t="s">
        <v>248</v>
      </c>
      <c r="B94" s="18" t="s">
        <v>81</v>
      </c>
      <c r="C94" s="3">
        <v>183.72000000000003</v>
      </c>
      <c r="D94" s="23">
        <v>0.16000000000000003</v>
      </c>
      <c r="E94" s="3">
        <v>3.09</v>
      </c>
      <c r="F94" s="23">
        <v>0.01</v>
      </c>
      <c r="G94" s="3">
        <v>328.03999999999991</v>
      </c>
      <c r="H94" s="23">
        <v>0.37000000000000005</v>
      </c>
      <c r="I94" s="3">
        <v>168.40999999999997</v>
      </c>
      <c r="J94" s="23">
        <v>0.39000000000000012</v>
      </c>
      <c r="K94" s="44">
        <f t="shared" si="28"/>
        <v>-98.318092749836708</v>
      </c>
      <c r="L94" s="74">
        <f t="shared" si="29"/>
        <v>-93.75</v>
      </c>
      <c r="M94" s="44">
        <f t="shared" si="30"/>
        <v>-48.661748567247891</v>
      </c>
      <c r="N94" s="74">
        <f t="shared" si="31"/>
        <v>5.4054054054054248</v>
      </c>
    </row>
    <row r="95" spans="1:14" x14ac:dyDescent="0.25">
      <c r="A95" s="8" t="s">
        <v>249</v>
      </c>
      <c r="B95" s="16" t="s">
        <v>82</v>
      </c>
      <c r="C95" s="3">
        <v>0.03</v>
      </c>
      <c r="D95" s="23"/>
      <c r="E95" s="3"/>
      <c r="F95" s="23"/>
      <c r="G95" s="3">
        <v>1.03</v>
      </c>
      <c r="H95" s="23">
        <v>0</v>
      </c>
      <c r="I95" s="3"/>
      <c r="J95" s="23"/>
      <c r="K95" s="44">
        <f t="shared" si="28"/>
        <v>-100</v>
      </c>
      <c r="L95" s="74" t="str">
        <f t="shared" si="29"/>
        <v/>
      </c>
      <c r="M95" s="44">
        <f t="shared" si="30"/>
        <v>-100</v>
      </c>
      <c r="N95" s="74" t="str">
        <f t="shared" si="31"/>
        <v/>
      </c>
    </row>
    <row r="96" spans="1:14" ht="26.25" x14ac:dyDescent="0.25">
      <c r="A96" s="8" t="s">
        <v>250</v>
      </c>
      <c r="B96" s="18" t="s">
        <v>83</v>
      </c>
      <c r="C96" s="3">
        <v>7.92</v>
      </c>
      <c r="D96" s="23">
        <v>0.01</v>
      </c>
      <c r="E96" s="3">
        <v>39.950000000000003</v>
      </c>
      <c r="F96" s="23">
        <v>0.1</v>
      </c>
      <c r="G96" s="3">
        <v>92.86999999999999</v>
      </c>
      <c r="H96" s="23">
        <v>0.2</v>
      </c>
      <c r="I96" s="3">
        <v>314.08000000000004</v>
      </c>
      <c r="J96" s="23">
        <v>0.63</v>
      </c>
      <c r="K96" s="44">
        <f t="shared" si="28"/>
        <v>404.41919191919197</v>
      </c>
      <c r="L96" s="74">
        <f t="shared" si="29"/>
        <v>900</v>
      </c>
      <c r="M96" s="44">
        <f t="shared" si="30"/>
        <v>238.19317325293429</v>
      </c>
      <c r="N96" s="74">
        <f t="shared" si="31"/>
        <v>215</v>
      </c>
    </row>
    <row r="97" spans="1:14" x14ac:dyDescent="0.25">
      <c r="A97" s="8" t="s">
        <v>251</v>
      </c>
      <c r="B97" s="16" t="s">
        <v>84</v>
      </c>
      <c r="C97" s="3"/>
      <c r="D97" s="23"/>
      <c r="E97" s="3"/>
      <c r="F97" s="23"/>
      <c r="G97" s="3">
        <v>1.1500000000000001</v>
      </c>
      <c r="H97" s="23">
        <v>0.03</v>
      </c>
      <c r="I97" s="3">
        <v>0.47</v>
      </c>
      <c r="J97" s="23">
        <v>0.01</v>
      </c>
      <c r="K97" s="44" t="str">
        <f t="shared" si="28"/>
        <v/>
      </c>
      <c r="L97" s="74" t="str">
        <f t="shared" si="29"/>
        <v/>
      </c>
      <c r="M97" s="44">
        <f t="shared" si="30"/>
        <v>-59.130434782608695</v>
      </c>
      <c r="N97" s="74">
        <f t="shared" si="31"/>
        <v>-66.666666666666657</v>
      </c>
    </row>
    <row r="98" spans="1:14" x14ac:dyDescent="0.25">
      <c r="A98" s="8" t="s">
        <v>252</v>
      </c>
      <c r="B98" s="16" t="s">
        <v>85</v>
      </c>
      <c r="C98" s="3"/>
      <c r="D98" s="23"/>
      <c r="E98" s="3"/>
      <c r="F98" s="23"/>
      <c r="G98" s="3">
        <v>7.0000000000000007E-2</v>
      </c>
      <c r="H98" s="23">
        <v>0.01</v>
      </c>
      <c r="I98" s="3"/>
      <c r="J98" s="23"/>
      <c r="K98" s="44" t="str">
        <f t="shared" si="28"/>
        <v/>
      </c>
      <c r="L98" s="74" t="str">
        <f t="shared" si="29"/>
        <v/>
      </c>
      <c r="M98" s="44">
        <f t="shared" si="30"/>
        <v>-100</v>
      </c>
      <c r="N98" s="74">
        <f t="shared" si="31"/>
        <v>-100</v>
      </c>
    </row>
    <row r="99" spans="1:14" x14ac:dyDescent="0.25">
      <c r="A99" s="8" t="s">
        <v>253</v>
      </c>
      <c r="B99" s="16" t="s">
        <v>86</v>
      </c>
      <c r="C99" s="3">
        <v>1024.03</v>
      </c>
      <c r="D99" s="23">
        <v>2.46</v>
      </c>
      <c r="E99" s="3">
        <v>445.5</v>
      </c>
      <c r="F99" s="23">
        <v>0.95000000000000007</v>
      </c>
      <c r="G99" s="3">
        <v>6975.5300000000007</v>
      </c>
      <c r="H99" s="23">
        <v>15.379999999999999</v>
      </c>
      <c r="I99" s="3">
        <v>7409.42</v>
      </c>
      <c r="J99" s="23">
        <v>18</v>
      </c>
      <c r="K99" s="44">
        <f t="shared" si="28"/>
        <v>-56.495415173383591</v>
      </c>
      <c r="L99" s="74">
        <f t="shared" si="29"/>
        <v>-61.382113821138205</v>
      </c>
      <c r="M99" s="44">
        <f t="shared" si="30"/>
        <v>6.2201725173570948</v>
      </c>
      <c r="N99" s="74">
        <f t="shared" si="31"/>
        <v>17.035110533159955</v>
      </c>
    </row>
    <row r="100" spans="1:14" x14ac:dyDescent="0.25">
      <c r="A100" s="8" t="s">
        <v>254</v>
      </c>
      <c r="B100" s="16" t="s">
        <v>87</v>
      </c>
      <c r="C100" s="3"/>
      <c r="D100" s="23"/>
      <c r="E100" s="3"/>
      <c r="F100" s="23"/>
      <c r="G100" s="3">
        <v>0.25</v>
      </c>
      <c r="H100" s="23">
        <v>0.01</v>
      </c>
      <c r="I100" s="3">
        <v>9</v>
      </c>
      <c r="J100" s="23">
        <v>0.01</v>
      </c>
      <c r="K100" s="44" t="str">
        <f t="shared" si="28"/>
        <v/>
      </c>
      <c r="L100" s="74" t="str">
        <f t="shared" si="29"/>
        <v/>
      </c>
      <c r="M100" s="44">
        <f t="shared" si="30"/>
        <v>3500</v>
      </c>
      <c r="N100" s="74">
        <f t="shared" si="31"/>
        <v>0</v>
      </c>
    </row>
    <row r="101" spans="1:14" x14ac:dyDescent="0.25">
      <c r="A101" s="8" t="s">
        <v>255</v>
      </c>
      <c r="B101" s="16" t="s">
        <v>88</v>
      </c>
      <c r="C101" s="3">
        <v>36.28</v>
      </c>
      <c r="D101" s="23">
        <v>0.12000000000000001</v>
      </c>
      <c r="E101" s="3">
        <v>23.85</v>
      </c>
      <c r="F101" s="23">
        <v>0.08</v>
      </c>
      <c r="G101" s="3">
        <v>285.96000000000004</v>
      </c>
      <c r="H101" s="23">
        <v>0.66999999999999993</v>
      </c>
      <c r="I101" s="3">
        <v>299.39</v>
      </c>
      <c r="J101" s="23">
        <v>0.9</v>
      </c>
      <c r="K101" s="44">
        <f t="shared" si="28"/>
        <v>-34.261300992282244</v>
      </c>
      <c r="L101" s="74">
        <f t="shared" si="29"/>
        <v>-33.333333333333336</v>
      </c>
      <c r="M101" s="44">
        <f t="shared" si="30"/>
        <v>4.6964610435025698</v>
      </c>
      <c r="N101" s="74">
        <f t="shared" si="31"/>
        <v>34.328358208955237</v>
      </c>
    </row>
    <row r="102" spans="1:14" x14ac:dyDescent="0.25">
      <c r="A102" s="8" t="s">
        <v>256</v>
      </c>
      <c r="B102" s="16" t="s">
        <v>89</v>
      </c>
      <c r="C102" s="3">
        <v>1.63</v>
      </c>
      <c r="D102" s="23">
        <v>0</v>
      </c>
      <c r="E102" s="3"/>
      <c r="F102" s="23"/>
      <c r="G102" s="3">
        <v>67.960000000000008</v>
      </c>
      <c r="H102" s="23">
        <v>0.11</v>
      </c>
      <c r="I102" s="3">
        <v>75.14</v>
      </c>
      <c r="J102" s="23">
        <v>0.09</v>
      </c>
      <c r="K102" s="44">
        <f t="shared" si="28"/>
        <v>-100</v>
      </c>
      <c r="L102" s="74" t="str">
        <f t="shared" si="29"/>
        <v/>
      </c>
      <c r="M102" s="44">
        <f t="shared" si="30"/>
        <v>10.565038257798692</v>
      </c>
      <c r="N102" s="74">
        <f t="shared" si="31"/>
        <v>-18.181818181818183</v>
      </c>
    </row>
    <row r="103" spans="1:14" ht="26.25" x14ac:dyDescent="0.25">
      <c r="A103" s="8" t="s">
        <v>257</v>
      </c>
      <c r="B103" s="18" t="s">
        <v>90</v>
      </c>
      <c r="C103" s="3">
        <v>71.069999999999993</v>
      </c>
      <c r="D103" s="23">
        <v>0.26999999999999996</v>
      </c>
      <c r="E103" s="3">
        <v>87.91</v>
      </c>
      <c r="F103" s="23">
        <v>0.31000000000000005</v>
      </c>
      <c r="G103" s="3">
        <v>1591.7299999999998</v>
      </c>
      <c r="H103" s="23">
        <v>4.259999999999998</v>
      </c>
      <c r="I103" s="3">
        <v>1096.4299999999998</v>
      </c>
      <c r="J103" s="23">
        <v>3.8599999999999981</v>
      </c>
      <c r="K103" s="44">
        <f t="shared" si="28"/>
        <v>23.694948642183768</v>
      </c>
      <c r="L103" s="74">
        <f t="shared" si="29"/>
        <v>14.81481481481485</v>
      </c>
      <c r="M103" s="44">
        <f t="shared" si="30"/>
        <v>-31.117086440539538</v>
      </c>
      <c r="N103" s="74">
        <f t="shared" si="31"/>
        <v>-9.3896713615023497</v>
      </c>
    </row>
    <row r="104" spans="1:14" x14ac:dyDescent="0.25">
      <c r="A104" s="8" t="s">
        <v>258</v>
      </c>
      <c r="B104" s="16" t="s">
        <v>91</v>
      </c>
      <c r="C104" s="3">
        <v>7.67</v>
      </c>
      <c r="D104" s="23">
        <v>0.01</v>
      </c>
      <c r="E104" s="3">
        <v>78.19</v>
      </c>
      <c r="F104" s="23">
        <v>0.56000000000000005</v>
      </c>
      <c r="G104" s="3">
        <v>223.42</v>
      </c>
      <c r="H104" s="23">
        <v>0.33999999999999997</v>
      </c>
      <c r="I104" s="3">
        <v>176.75</v>
      </c>
      <c r="J104" s="23">
        <v>0.70000000000000007</v>
      </c>
      <c r="K104" s="44">
        <f t="shared" si="28"/>
        <v>919.42633637548886</v>
      </c>
      <c r="L104" s="74">
        <f t="shared" si="29"/>
        <v>5500</v>
      </c>
      <c r="M104" s="44">
        <f t="shared" si="30"/>
        <v>-20.888908781666814</v>
      </c>
      <c r="N104" s="74">
        <f t="shared" si="31"/>
        <v>105.88235294117652</v>
      </c>
    </row>
    <row r="105" spans="1:14" x14ac:dyDescent="0.25">
      <c r="A105" s="8" t="s">
        <v>259</v>
      </c>
      <c r="B105" s="16" t="s">
        <v>92</v>
      </c>
      <c r="C105" s="3">
        <v>7.5499999999999989</v>
      </c>
      <c r="D105" s="23">
        <v>0.01</v>
      </c>
      <c r="E105" s="3">
        <v>12.69</v>
      </c>
      <c r="F105" s="23">
        <v>7.9999999999999988E-2</v>
      </c>
      <c r="G105" s="3">
        <v>54.600000000000023</v>
      </c>
      <c r="H105" s="23">
        <v>0.24</v>
      </c>
      <c r="I105" s="3">
        <v>126.36999999999999</v>
      </c>
      <c r="J105" s="23">
        <v>0.45999999999999996</v>
      </c>
      <c r="K105" s="44">
        <f t="shared" si="28"/>
        <v>68.079470198675523</v>
      </c>
      <c r="L105" s="74">
        <f t="shared" si="29"/>
        <v>699.99999999999989</v>
      </c>
      <c r="M105" s="44">
        <f t="shared" si="30"/>
        <v>131.44688644688634</v>
      </c>
      <c r="N105" s="74">
        <f t="shared" si="31"/>
        <v>91.666666666666657</v>
      </c>
    </row>
    <row r="106" spans="1:14" x14ac:dyDescent="0.25">
      <c r="A106" s="8" t="s">
        <v>260</v>
      </c>
      <c r="B106" s="16" t="s">
        <v>93</v>
      </c>
      <c r="C106" s="3">
        <v>12.8</v>
      </c>
      <c r="D106" s="23">
        <v>0.25</v>
      </c>
      <c r="E106" s="3">
        <v>10.59</v>
      </c>
      <c r="F106" s="23">
        <v>0.48</v>
      </c>
      <c r="G106" s="3">
        <v>36.549999999999997</v>
      </c>
      <c r="H106" s="23">
        <v>1.25</v>
      </c>
      <c r="I106" s="3">
        <v>43.53</v>
      </c>
      <c r="J106" s="23">
        <v>1.8000000000000003</v>
      </c>
      <c r="K106" s="44">
        <f t="shared" si="28"/>
        <v>-17.265625000000007</v>
      </c>
      <c r="L106" s="74">
        <f t="shared" si="29"/>
        <v>92</v>
      </c>
      <c r="M106" s="44">
        <f t="shared" si="30"/>
        <v>19.09712722298223</v>
      </c>
      <c r="N106" s="74">
        <f t="shared" si="31"/>
        <v>44.000000000000021</v>
      </c>
    </row>
    <row r="107" spans="1:14" x14ac:dyDescent="0.25">
      <c r="A107" s="8" t="s">
        <v>261</v>
      </c>
      <c r="B107" s="16" t="s">
        <v>94</v>
      </c>
      <c r="C107" s="3">
        <v>0.78</v>
      </c>
      <c r="D107" s="23">
        <v>0</v>
      </c>
      <c r="E107" s="3">
        <v>0</v>
      </c>
      <c r="F107" s="23"/>
      <c r="G107" s="3">
        <v>27.650000000000002</v>
      </c>
      <c r="H107" s="23">
        <v>0.01</v>
      </c>
      <c r="I107" s="3">
        <v>25.819999999999997</v>
      </c>
      <c r="J107" s="23">
        <v>0.04</v>
      </c>
      <c r="K107" s="44">
        <f t="shared" si="28"/>
        <v>-100</v>
      </c>
      <c r="L107" s="74" t="str">
        <f t="shared" si="29"/>
        <v/>
      </c>
      <c r="M107" s="44">
        <f t="shared" si="30"/>
        <v>-6.6184448462929657</v>
      </c>
      <c r="N107" s="74">
        <f t="shared" si="31"/>
        <v>300</v>
      </c>
    </row>
    <row r="108" spans="1:14" x14ac:dyDescent="0.25">
      <c r="A108" s="8" t="s">
        <v>262</v>
      </c>
      <c r="B108" s="16" t="s">
        <v>95</v>
      </c>
      <c r="C108" s="3">
        <v>41.26</v>
      </c>
      <c r="D108" s="23">
        <v>0.09</v>
      </c>
      <c r="E108" s="3">
        <v>10.509999999999998</v>
      </c>
      <c r="F108" s="23">
        <v>0.03</v>
      </c>
      <c r="G108" s="3">
        <v>424.53</v>
      </c>
      <c r="H108" s="23">
        <v>1.02</v>
      </c>
      <c r="I108" s="3">
        <v>627.64</v>
      </c>
      <c r="J108" s="23">
        <v>1.8300000000000003</v>
      </c>
      <c r="K108" s="44">
        <f t="shared" si="28"/>
        <v>-74.527387300048474</v>
      </c>
      <c r="L108" s="74">
        <f t="shared" si="29"/>
        <v>-66.666666666666657</v>
      </c>
      <c r="M108" s="44">
        <f t="shared" si="30"/>
        <v>47.843497514898836</v>
      </c>
      <c r="N108" s="74">
        <f t="shared" si="31"/>
        <v>79.411764705882376</v>
      </c>
    </row>
    <row r="109" spans="1:14" x14ac:dyDescent="0.25">
      <c r="A109" s="8" t="s">
        <v>263</v>
      </c>
      <c r="B109" s="16" t="s">
        <v>96</v>
      </c>
      <c r="C109" s="3"/>
      <c r="D109" s="23"/>
      <c r="E109" s="3"/>
      <c r="F109" s="23"/>
      <c r="G109" s="3">
        <v>0.03</v>
      </c>
      <c r="H109" s="23">
        <v>0</v>
      </c>
      <c r="I109" s="3">
        <v>0.04</v>
      </c>
      <c r="J109" s="23"/>
      <c r="K109" s="44" t="str">
        <f t="shared" si="28"/>
        <v/>
      </c>
      <c r="L109" s="74" t="str">
        <f t="shared" si="29"/>
        <v/>
      </c>
      <c r="M109" s="44">
        <f t="shared" si="30"/>
        <v>33.333333333333343</v>
      </c>
      <c r="N109" s="74" t="str">
        <f t="shared" si="31"/>
        <v/>
      </c>
    </row>
    <row r="110" spans="1:14" x14ac:dyDescent="0.25">
      <c r="A110" s="8" t="s">
        <v>264</v>
      </c>
      <c r="B110" s="16" t="s">
        <v>97</v>
      </c>
      <c r="C110" s="3">
        <v>206.31</v>
      </c>
      <c r="D110" s="23">
        <v>0.19000000000000003</v>
      </c>
      <c r="E110" s="3">
        <v>145.83999999999997</v>
      </c>
      <c r="F110" s="23">
        <v>0.30000000000000004</v>
      </c>
      <c r="G110" s="3">
        <v>1689.7199999999998</v>
      </c>
      <c r="H110" s="23">
        <v>2.4699999999999998</v>
      </c>
      <c r="I110" s="3">
        <v>1591.9299999999996</v>
      </c>
      <c r="J110" s="23">
        <v>3.3199999999999976</v>
      </c>
      <c r="K110" s="44">
        <f t="shared" si="28"/>
        <v>-29.310261257331216</v>
      </c>
      <c r="L110" s="74">
        <f t="shared" si="29"/>
        <v>57.894736842105267</v>
      </c>
      <c r="M110" s="44">
        <f t="shared" si="30"/>
        <v>-5.7873493833297944</v>
      </c>
      <c r="N110" s="74">
        <f t="shared" si="31"/>
        <v>34.412955465586961</v>
      </c>
    </row>
    <row r="111" spans="1:14" x14ac:dyDescent="0.25">
      <c r="A111" s="8" t="s">
        <v>265</v>
      </c>
      <c r="B111" s="16" t="s">
        <v>98</v>
      </c>
      <c r="C111" s="3"/>
      <c r="D111" s="23"/>
      <c r="E111" s="3"/>
      <c r="F111" s="23"/>
      <c r="G111" s="3">
        <v>4.78</v>
      </c>
      <c r="H111" s="23">
        <v>0.01</v>
      </c>
      <c r="I111" s="3"/>
      <c r="J111" s="23"/>
      <c r="K111" s="44" t="str">
        <f t="shared" si="28"/>
        <v/>
      </c>
      <c r="L111" s="74" t="str">
        <f t="shared" si="29"/>
        <v/>
      </c>
      <c r="M111" s="44">
        <f t="shared" si="30"/>
        <v>-100</v>
      </c>
      <c r="N111" s="74">
        <f t="shared" si="31"/>
        <v>-100</v>
      </c>
    </row>
    <row r="112" spans="1:14" x14ac:dyDescent="0.25">
      <c r="A112" s="8" t="s">
        <v>266</v>
      </c>
      <c r="B112" s="16" t="s">
        <v>99</v>
      </c>
      <c r="C112" s="3">
        <v>7.0200000000000005</v>
      </c>
      <c r="D112" s="23">
        <v>0.03</v>
      </c>
      <c r="E112" s="3">
        <v>3.5500000000000003</v>
      </c>
      <c r="F112" s="23">
        <v>0.02</v>
      </c>
      <c r="G112" s="3">
        <v>58.07</v>
      </c>
      <c r="H112" s="23">
        <v>0.31000000000000005</v>
      </c>
      <c r="I112" s="3">
        <v>46.89</v>
      </c>
      <c r="J112" s="23">
        <v>0.22999999999999998</v>
      </c>
      <c r="K112" s="44">
        <f t="shared" si="28"/>
        <v>-49.43019943019943</v>
      </c>
      <c r="L112" s="74">
        <f t="shared" si="29"/>
        <v>-33.333333333333329</v>
      </c>
      <c r="M112" s="44">
        <f t="shared" si="30"/>
        <v>-19.252626140864475</v>
      </c>
      <c r="N112" s="74">
        <f t="shared" si="31"/>
        <v>-25.806451612903242</v>
      </c>
    </row>
    <row r="113" spans="1:14" ht="26.25" x14ac:dyDescent="0.25">
      <c r="A113" s="8" t="s">
        <v>267</v>
      </c>
      <c r="B113" s="18" t="s">
        <v>100</v>
      </c>
      <c r="C113" s="3">
        <v>777.87999999999965</v>
      </c>
      <c r="D113" s="23">
        <v>2.37</v>
      </c>
      <c r="E113" s="3">
        <v>450.25000000000006</v>
      </c>
      <c r="F113" s="23">
        <v>2.1200000000000006</v>
      </c>
      <c r="G113" s="3">
        <v>10019.050000000005</v>
      </c>
      <c r="H113" s="23">
        <v>20.269999999999992</v>
      </c>
      <c r="I113" s="3">
        <v>11173.500000000004</v>
      </c>
      <c r="J113" s="23">
        <v>21.659999999999993</v>
      </c>
      <c r="K113" s="44">
        <f t="shared" si="28"/>
        <v>-42.118321592019306</v>
      </c>
      <c r="L113" s="74">
        <f t="shared" si="29"/>
        <v>-10.548523206751035</v>
      </c>
      <c r="M113" s="44">
        <f t="shared" si="30"/>
        <v>11.52254954312034</v>
      </c>
      <c r="N113" s="74">
        <f t="shared" si="31"/>
        <v>6.8574247656635476</v>
      </c>
    </row>
    <row r="114" spans="1:14" ht="20.100000000000001" customHeight="1" x14ac:dyDescent="0.25">
      <c r="A114" s="8"/>
      <c r="B114" s="39" t="s">
        <v>135</v>
      </c>
      <c r="C114" s="28">
        <f t="shared" ref="C114:J114" si="32">SUM(C72:C113)</f>
        <v>10019.919999999998</v>
      </c>
      <c r="D114" s="29">
        <f t="shared" si="32"/>
        <v>31.640000000000004</v>
      </c>
      <c r="E114" s="28">
        <f t="shared" si="32"/>
        <v>7980.8899999999994</v>
      </c>
      <c r="F114" s="29">
        <f t="shared" si="32"/>
        <v>31.309999999999995</v>
      </c>
      <c r="G114" s="28">
        <f t="shared" si="32"/>
        <v>87873.23000000001</v>
      </c>
      <c r="H114" s="29">
        <f t="shared" si="32"/>
        <v>242.15999999999994</v>
      </c>
      <c r="I114" s="28">
        <f t="shared" si="32"/>
        <v>88000.209999999992</v>
      </c>
      <c r="J114" s="29">
        <f t="shared" si="32"/>
        <v>284.84000000000003</v>
      </c>
      <c r="K114" s="44">
        <f t="shared" si="28"/>
        <v>-20.349763271563038</v>
      </c>
      <c r="L114" s="74">
        <f t="shared" si="29"/>
        <v>-1.042983565107487</v>
      </c>
      <c r="M114" s="44">
        <f t="shared" si="30"/>
        <v>0.14450362186524993</v>
      </c>
      <c r="N114" s="74">
        <f t="shared" si="31"/>
        <v>17.624710934919104</v>
      </c>
    </row>
    <row r="115" spans="1:14" ht="15.75" thickBot="1" x14ac:dyDescent="0.3">
      <c r="A115" s="11"/>
      <c r="B115" s="19"/>
      <c r="K115" s="68"/>
      <c r="L115" s="69"/>
      <c r="M115" s="68"/>
      <c r="N115" s="69"/>
    </row>
    <row r="116" spans="1:14" ht="24.95" customHeight="1" x14ac:dyDescent="0.25">
      <c r="A116" s="95" t="s">
        <v>0</v>
      </c>
      <c r="B116" s="93" t="s">
        <v>156</v>
      </c>
      <c r="C116" s="97" t="s">
        <v>317</v>
      </c>
      <c r="D116" s="98"/>
      <c r="E116" s="97" t="s">
        <v>320</v>
      </c>
      <c r="F116" s="98"/>
      <c r="G116" s="109" t="s">
        <v>318</v>
      </c>
      <c r="H116" s="110"/>
      <c r="I116" s="109" t="s">
        <v>321</v>
      </c>
      <c r="J116" s="110"/>
      <c r="K116" s="113" t="s">
        <v>313</v>
      </c>
      <c r="L116" s="114"/>
      <c r="M116" s="111" t="s">
        <v>314</v>
      </c>
      <c r="N116" s="112"/>
    </row>
    <row r="117" spans="1:14" ht="15.75" thickBot="1" x14ac:dyDescent="0.3">
      <c r="A117" s="96"/>
      <c r="B117" s="94"/>
      <c r="C117" s="75" t="s">
        <v>3</v>
      </c>
      <c r="D117" s="76" t="s">
        <v>157</v>
      </c>
      <c r="E117" s="75" t="s">
        <v>3</v>
      </c>
      <c r="F117" s="76" t="s">
        <v>157</v>
      </c>
      <c r="G117" s="75" t="s">
        <v>3</v>
      </c>
      <c r="H117" s="76" t="s">
        <v>157</v>
      </c>
      <c r="I117" s="75" t="s">
        <v>3</v>
      </c>
      <c r="J117" s="76" t="s">
        <v>157</v>
      </c>
      <c r="K117" s="77" t="s">
        <v>3</v>
      </c>
      <c r="L117" s="78" t="s">
        <v>157</v>
      </c>
      <c r="M117" s="77" t="s">
        <v>3</v>
      </c>
      <c r="N117" s="79" t="s">
        <v>157</v>
      </c>
    </row>
    <row r="118" spans="1:14" ht="26.25" x14ac:dyDescent="0.25">
      <c r="A118" s="9" t="s">
        <v>101</v>
      </c>
      <c r="B118" s="20" t="s">
        <v>102</v>
      </c>
      <c r="C118" s="43"/>
      <c r="D118" s="42"/>
      <c r="E118" s="43">
        <v>0.4</v>
      </c>
      <c r="F118" s="42">
        <v>0</v>
      </c>
      <c r="G118" s="43">
        <v>24</v>
      </c>
      <c r="H118" s="42">
        <v>0.04</v>
      </c>
      <c r="I118" s="43">
        <v>1.17</v>
      </c>
      <c r="J118" s="42">
        <v>0.01</v>
      </c>
      <c r="K118" s="44" t="str">
        <f t="shared" ref="K118" si="33">IFERROR(((E118-C118)/C118)*100,"")</f>
        <v/>
      </c>
      <c r="L118" s="74" t="str">
        <f t="shared" ref="L118" si="34">IFERROR(((F118-D118)/D118)*100,"")</f>
        <v/>
      </c>
      <c r="M118" s="44">
        <f t="shared" ref="M118" si="35">IFERROR(((I118-G118)/G118)*100,"")</f>
        <v>-95.125</v>
      </c>
      <c r="N118" s="74">
        <f t="shared" ref="N118" si="36">IFERROR(((J118-H118)/H118)*100,"")</f>
        <v>-75</v>
      </c>
    </row>
    <row r="119" spans="1:14" x14ac:dyDescent="0.25">
      <c r="A119" s="8" t="s">
        <v>103</v>
      </c>
      <c r="B119" s="21" t="s">
        <v>104</v>
      </c>
      <c r="C119" s="3">
        <v>4</v>
      </c>
      <c r="D119" s="23">
        <v>0.01</v>
      </c>
      <c r="E119" s="3">
        <v>1.72</v>
      </c>
      <c r="F119" s="23">
        <v>0</v>
      </c>
      <c r="G119" s="3">
        <v>18.22</v>
      </c>
      <c r="H119" s="23">
        <v>0.03</v>
      </c>
      <c r="I119" s="3">
        <v>37.6</v>
      </c>
      <c r="J119" s="23">
        <v>0.06</v>
      </c>
      <c r="K119" s="44">
        <f t="shared" ref="K119:K148" si="37">IFERROR(((E119-C119)/C119)*100,"")</f>
        <v>-57.000000000000007</v>
      </c>
      <c r="L119" s="74">
        <f t="shared" ref="L119:L148" si="38">IFERROR(((F119-D119)/D119)*100,"")</f>
        <v>-100</v>
      </c>
      <c r="M119" s="44">
        <f t="shared" ref="M119:M148" si="39">IFERROR(((I119-G119)/G119)*100,"")</f>
        <v>106.36663007683866</v>
      </c>
      <c r="N119" s="74">
        <f t="shared" ref="N119:N148" si="40">IFERROR(((J119-H119)/H119)*100,"")</f>
        <v>100</v>
      </c>
    </row>
    <row r="120" spans="1:14" x14ac:dyDescent="0.25">
      <c r="A120" s="8" t="s">
        <v>105</v>
      </c>
      <c r="B120" s="21" t="s">
        <v>106</v>
      </c>
      <c r="C120" s="3">
        <v>0</v>
      </c>
      <c r="D120" s="23">
        <v>0.02</v>
      </c>
      <c r="E120" s="3">
        <v>0</v>
      </c>
      <c r="F120" s="23">
        <v>0.01</v>
      </c>
      <c r="G120" s="3">
        <v>0.04</v>
      </c>
      <c r="H120" s="23">
        <v>0.19</v>
      </c>
      <c r="I120" s="3">
        <v>0.04</v>
      </c>
      <c r="J120" s="23">
        <v>0.11</v>
      </c>
      <c r="K120" s="44" t="str">
        <f t="shared" si="37"/>
        <v/>
      </c>
      <c r="L120" s="74">
        <f t="shared" si="38"/>
        <v>-50</v>
      </c>
      <c r="M120" s="44">
        <f t="shared" si="39"/>
        <v>0</v>
      </c>
      <c r="N120" s="74">
        <f t="shared" si="40"/>
        <v>-42.105263157894733</v>
      </c>
    </row>
    <row r="121" spans="1:14" x14ac:dyDescent="0.25">
      <c r="A121" s="8" t="s">
        <v>107</v>
      </c>
      <c r="B121" s="21" t="s">
        <v>108</v>
      </c>
      <c r="C121" s="3">
        <v>7.2799999999999976</v>
      </c>
      <c r="D121" s="23">
        <v>0.05</v>
      </c>
      <c r="E121" s="3">
        <v>9.2099999999999991</v>
      </c>
      <c r="F121" s="23">
        <v>0.08</v>
      </c>
      <c r="G121" s="3">
        <v>111.09999999999998</v>
      </c>
      <c r="H121" s="23">
        <v>0.5</v>
      </c>
      <c r="I121" s="3">
        <v>130.26000000000002</v>
      </c>
      <c r="J121" s="23">
        <v>0.76000000000000012</v>
      </c>
      <c r="K121" s="44">
        <f t="shared" si="37"/>
        <v>26.510989010989039</v>
      </c>
      <c r="L121" s="74">
        <f t="shared" si="38"/>
        <v>60</v>
      </c>
      <c r="M121" s="44">
        <f t="shared" si="39"/>
        <v>17.245724572457284</v>
      </c>
      <c r="N121" s="74">
        <f t="shared" si="40"/>
        <v>52.000000000000021</v>
      </c>
    </row>
    <row r="122" spans="1:14" x14ac:dyDescent="0.25">
      <c r="A122" s="8" t="s">
        <v>109</v>
      </c>
      <c r="B122" s="21" t="s">
        <v>110</v>
      </c>
      <c r="C122" s="3">
        <v>30.68</v>
      </c>
      <c r="D122" s="23">
        <v>0.2</v>
      </c>
      <c r="E122" s="3">
        <v>20.149999999999995</v>
      </c>
      <c r="F122" s="23">
        <v>0.18000000000000002</v>
      </c>
      <c r="G122" s="3">
        <v>244.10999999999996</v>
      </c>
      <c r="H122" s="23">
        <v>1.9100000000000004</v>
      </c>
      <c r="I122" s="3">
        <v>349.49999999999994</v>
      </c>
      <c r="J122" s="23">
        <v>3.01</v>
      </c>
      <c r="K122" s="44">
        <f t="shared" si="37"/>
        <v>-34.322033898305101</v>
      </c>
      <c r="L122" s="74">
        <f t="shared" si="38"/>
        <v>-9.9999999999999947</v>
      </c>
      <c r="M122" s="44">
        <f t="shared" si="39"/>
        <v>43.173159641145389</v>
      </c>
      <c r="N122" s="74">
        <f t="shared" si="40"/>
        <v>57.591623036649175</v>
      </c>
    </row>
    <row r="123" spans="1:14" x14ac:dyDescent="0.25">
      <c r="A123" s="12" t="s">
        <v>268</v>
      </c>
      <c r="B123" s="35" t="s">
        <v>111</v>
      </c>
      <c r="C123" s="3">
        <v>2.41</v>
      </c>
      <c r="D123" s="23">
        <v>0.01</v>
      </c>
      <c r="E123" s="3">
        <v>19.53</v>
      </c>
      <c r="F123" s="23">
        <v>0.01</v>
      </c>
      <c r="G123" s="3">
        <v>720.13000000000011</v>
      </c>
      <c r="H123" s="23">
        <v>0.35000000000000009</v>
      </c>
      <c r="I123" s="3">
        <v>696.46999999999991</v>
      </c>
      <c r="J123" s="23">
        <v>0.46000000000000008</v>
      </c>
      <c r="K123" s="44">
        <f t="shared" si="37"/>
        <v>710.37344398340247</v>
      </c>
      <c r="L123" s="74">
        <f t="shared" si="38"/>
        <v>0</v>
      </c>
      <c r="M123" s="44">
        <f t="shared" si="39"/>
        <v>-3.2855178926027508</v>
      </c>
      <c r="N123" s="74">
        <f t="shared" si="40"/>
        <v>31.428571428571416</v>
      </c>
    </row>
    <row r="124" spans="1:14" x14ac:dyDescent="0.25">
      <c r="A124" s="8" t="s">
        <v>269</v>
      </c>
      <c r="B124" s="21" t="s">
        <v>112</v>
      </c>
      <c r="C124" s="3">
        <v>6.9899999999999993</v>
      </c>
      <c r="D124" s="23">
        <v>0</v>
      </c>
      <c r="E124" s="3">
        <v>7.87</v>
      </c>
      <c r="F124" s="23">
        <v>0</v>
      </c>
      <c r="G124" s="3">
        <v>497.58999999999992</v>
      </c>
      <c r="H124" s="23">
        <v>0.58000000000000007</v>
      </c>
      <c r="I124" s="3">
        <v>657.56</v>
      </c>
      <c r="J124" s="23">
        <v>0.83000000000000007</v>
      </c>
      <c r="K124" s="44">
        <f t="shared" si="37"/>
        <v>12.589413447782558</v>
      </c>
      <c r="L124" s="74" t="str">
        <f t="shared" si="38"/>
        <v/>
      </c>
      <c r="M124" s="44">
        <f t="shared" si="39"/>
        <v>32.148957977451325</v>
      </c>
      <c r="N124" s="74">
        <f t="shared" si="40"/>
        <v>43.103448275862064</v>
      </c>
    </row>
    <row r="125" spans="1:14" x14ac:dyDescent="0.25">
      <c r="A125" s="8" t="s">
        <v>270</v>
      </c>
      <c r="B125" s="21" t="s">
        <v>113</v>
      </c>
      <c r="C125" s="3">
        <v>20.86</v>
      </c>
      <c r="D125" s="23">
        <v>6.0000000000000005E-2</v>
      </c>
      <c r="E125" s="3">
        <v>199.79999999999998</v>
      </c>
      <c r="F125" s="23">
        <v>0.47000000000000003</v>
      </c>
      <c r="G125" s="3">
        <v>1098.9000000000001</v>
      </c>
      <c r="H125" s="23">
        <v>2.5499999999999998</v>
      </c>
      <c r="I125" s="3">
        <v>1328.56</v>
      </c>
      <c r="J125" s="23">
        <v>3.1499999999999986</v>
      </c>
      <c r="K125" s="44">
        <f t="shared" si="37"/>
        <v>857.81399808245453</v>
      </c>
      <c r="L125" s="74">
        <f t="shared" si="38"/>
        <v>683.33333333333326</v>
      </c>
      <c r="M125" s="44">
        <f t="shared" si="39"/>
        <v>20.899080899080886</v>
      </c>
      <c r="N125" s="74">
        <f t="shared" si="40"/>
        <v>23.529411764705834</v>
      </c>
    </row>
    <row r="126" spans="1:14" x14ac:dyDescent="0.25">
      <c r="A126" s="8" t="s">
        <v>271</v>
      </c>
      <c r="B126" s="21" t="s">
        <v>114</v>
      </c>
      <c r="C126" s="3">
        <v>400.34000000000003</v>
      </c>
      <c r="D126" s="23">
        <v>1.4300000000000002</v>
      </c>
      <c r="E126" s="3">
        <v>322.54000000000002</v>
      </c>
      <c r="F126" s="23">
        <v>1.1900000000000002</v>
      </c>
      <c r="G126" s="3">
        <v>4235.4100000000008</v>
      </c>
      <c r="H126" s="23">
        <v>16.28</v>
      </c>
      <c r="I126" s="3">
        <v>3409.3900000000008</v>
      </c>
      <c r="J126" s="23">
        <v>12.499999999999998</v>
      </c>
      <c r="K126" s="44">
        <f t="shared" si="37"/>
        <v>-19.433481540690416</v>
      </c>
      <c r="L126" s="74">
        <f t="shared" si="38"/>
        <v>-16.78321678321678</v>
      </c>
      <c r="M126" s="44">
        <f t="shared" si="39"/>
        <v>-19.502716384010043</v>
      </c>
      <c r="N126" s="74">
        <f t="shared" si="40"/>
        <v>-23.218673218673235</v>
      </c>
    </row>
    <row r="127" spans="1:14" ht="26.25" x14ac:dyDescent="0.25">
      <c r="A127" s="8" t="s">
        <v>272</v>
      </c>
      <c r="B127" s="22" t="s">
        <v>115</v>
      </c>
      <c r="C127" s="3">
        <v>152.30000000000004</v>
      </c>
      <c r="D127" s="23">
        <v>0.4</v>
      </c>
      <c r="E127" s="3">
        <v>142.1</v>
      </c>
      <c r="F127" s="23">
        <v>0.36000000000000004</v>
      </c>
      <c r="G127" s="3">
        <v>1621.4199999999998</v>
      </c>
      <c r="H127" s="23">
        <v>4.629999999999999</v>
      </c>
      <c r="I127" s="3">
        <v>800.64</v>
      </c>
      <c r="J127" s="23">
        <v>2.2800000000000002</v>
      </c>
      <c r="K127" s="44">
        <f t="shared" si="37"/>
        <v>-6.6973079448457273</v>
      </c>
      <c r="L127" s="74">
        <f t="shared" si="38"/>
        <v>-9.9999999999999947</v>
      </c>
      <c r="M127" s="44">
        <f t="shared" si="39"/>
        <v>-50.621060551861937</v>
      </c>
      <c r="N127" s="74">
        <f t="shared" si="40"/>
        <v>-50.755939524837999</v>
      </c>
    </row>
    <row r="128" spans="1:14" ht="26.25" x14ac:dyDescent="0.25">
      <c r="A128" s="8" t="s">
        <v>273</v>
      </c>
      <c r="B128" s="22" t="s">
        <v>116</v>
      </c>
      <c r="C128" s="3">
        <v>299.43</v>
      </c>
      <c r="D128" s="23">
        <v>1.1900000000000002</v>
      </c>
      <c r="E128" s="3">
        <v>133.85000000000002</v>
      </c>
      <c r="F128" s="23">
        <v>0.43</v>
      </c>
      <c r="G128" s="3">
        <v>1678.08</v>
      </c>
      <c r="H128" s="23">
        <v>5.8599999999999994</v>
      </c>
      <c r="I128" s="3">
        <v>963.06999999999994</v>
      </c>
      <c r="J128" s="23">
        <v>2.9799999999999995</v>
      </c>
      <c r="K128" s="44">
        <f t="shared" si="37"/>
        <v>-55.298400293891724</v>
      </c>
      <c r="L128" s="74">
        <f t="shared" si="38"/>
        <v>-63.865546218487403</v>
      </c>
      <c r="M128" s="44">
        <f t="shared" si="39"/>
        <v>-42.608814836003049</v>
      </c>
      <c r="N128" s="74">
        <f t="shared" si="40"/>
        <v>-49.146757679180894</v>
      </c>
    </row>
    <row r="129" spans="1:14" ht="51.75" x14ac:dyDescent="0.25">
      <c r="A129" s="8" t="s">
        <v>274</v>
      </c>
      <c r="B129" s="22" t="s">
        <v>117</v>
      </c>
      <c r="C129" s="3">
        <v>259.62</v>
      </c>
      <c r="D129" s="23">
        <v>0.79</v>
      </c>
      <c r="E129" s="3">
        <v>348.76</v>
      </c>
      <c r="F129" s="23">
        <v>1.4</v>
      </c>
      <c r="G129" s="3">
        <v>1726.5800000000002</v>
      </c>
      <c r="H129" s="23">
        <v>5.32</v>
      </c>
      <c r="I129" s="3">
        <v>2060.4499999999998</v>
      </c>
      <c r="J129" s="23">
        <v>8.3499999999999979</v>
      </c>
      <c r="K129" s="44">
        <f t="shared" si="37"/>
        <v>34.334797011016093</v>
      </c>
      <c r="L129" s="74">
        <f t="shared" si="38"/>
        <v>77.2151898734177</v>
      </c>
      <c r="M129" s="44">
        <f t="shared" si="39"/>
        <v>19.337070972674283</v>
      </c>
      <c r="N129" s="74">
        <f t="shared" si="40"/>
        <v>56.954887218045073</v>
      </c>
    </row>
    <row r="130" spans="1:14" ht="39" x14ac:dyDescent="0.25">
      <c r="A130" s="8" t="s">
        <v>275</v>
      </c>
      <c r="B130" s="22" t="s">
        <v>118</v>
      </c>
      <c r="C130" s="3">
        <v>0.02</v>
      </c>
      <c r="D130" s="23">
        <v>0</v>
      </c>
      <c r="E130" s="3">
        <v>15.4</v>
      </c>
      <c r="F130" s="23">
        <v>0.05</v>
      </c>
      <c r="G130" s="3">
        <v>17.87</v>
      </c>
      <c r="H130" s="23">
        <v>0.06</v>
      </c>
      <c r="I130" s="3">
        <v>32.14</v>
      </c>
      <c r="J130" s="23">
        <v>0.13</v>
      </c>
      <c r="K130" s="44">
        <f t="shared" si="37"/>
        <v>76900</v>
      </c>
      <c r="L130" s="74" t="str">
        <f t="shared" si="38"/>
        <v/>
      </c>
      <c r="M130" s="44">
        <f t="shared" si="39"/>
        <v>79.854504756575267</v>
      </c>
      <c r="N130" s="74">
        <f t="shared" si="40"/>
        <v>116.66666666666667</v>
      </c>
    </row>
    <row r="131" spans="1:14" ht="26.25" x14ac:dyDescent="0.25">
      <c r="A131" s="8" t="s">
        <v>276</v>
      </c>
      <c r="B131" s="22" t="s">
        <v>119</v>
      </c>
      <c r="C131" s="3">
        <v>496.78</v>
      </c>
      <c r="D131" s="23">
        <v>0.95</v>
      </c>
      <c r="E131" s="3">
        <v>142.11000000000001</v>
      </c>
      <c r="F131" s="23">
        <v>0.34</v>
      </c>
      <c r="G131" s="3">
        <v>6361.3099999999986</v>
      </c>
      <c r="H131" s="23">
        <v>10.959999999999999</v>
      </c>
      <c r="I131" s="3">
        <v>3692.9300000000003</v>
      </c>
      <c r="J131" s="23">
        <v>9.16</v>
      </c>
      <c r="K131" s="44">
        <f t="shared" si="37"/>
        <v>-71.393775916904872</v>
      </c>
      <c r="L131" s="74">
        <f t="shared" si="38"/>
        <v>-64.210526315789465</v>
      </c>
      <c r="M131" s="44">
        <f t="shared" si="39"/>
        <v>-41.947020346438059</v>
      </c>
      <c r="N131" s="74">
        <f t="shared" si="40"/>
        <v>-16.423357664233567</v>
      </c>
    </row>
    <row r="132" spans="1:14" x14ac:dyDescent="0.25">
      <c r="A132" s="8" t="s">
        <v>277</v>
      </c>
      <c r="B132" s="22" t="s">
        <v>120</v>
      </c>
      <c r="C132" s="3"/>
      <c r="D132" s="23"/>
      <c r="E132" s="3">
        <v>7.01</v>
      </c>
      <c r="F132" s="23">
        <v>0.01</v>
      </c>
      <c r="G132" s="3">
        <v>47.2</v>
      </c>
      <c r="H132" s="23">
        <v>0.06</v>
      </c>
      <c r="I132" s="3">
        <v>46.269999999999996</v>
      </c>
      <c r="J132" s="23">
        <v>6.0000000000000005E-2</v>
      </c>
      <c r="K132" s="44" t="str">
        <f t="shared" si="37"/>
        <v/>
      </c>
      <c r="L132" s="74" t="str">
        <f t="shared" si="38"/>
        <v/>
      </c>
      <c r="M132" s="44">
        <f t="shared" si="39"/>
        <v>-1.9703389830508617</v>
      </c>
      <c r="N132" s="74">
        <f t="shared" si="40"/>
        <v>1.1564823173178714E-14</v>
      </c>
    </row>
    <row r="133" spans="1:14" x14ac:dyDescent="0.25">
      <c r="A133" s="8" t="s">
        <v>278</v>
      </c>
      <c r="B133" s="21" t="s">
        <v>121</v>
      </c>
      <c r="C133" s="3">
        <v>255.07</v>
      </c>
      <c r="D133" s="23">
        <v>0.39999999999999997</v>
      </c>
      <c r="E133" s="3">
        <v>100.93</v>
      </c>
      <c r="F133" s="23">
        <v>0.12000000000000001</v>
      </c>
      <c r="G133" s="3">
        <v>1669.7699999999998</v>
      </c>
      <c r="H133" s="23">
        <v>2.21</v>
      </c>
      <c r="I133" s="3">
        <v>3956.0300000000011</v>
      </c>
      <c r="J133" s="23">
        <v>2.7</v>
      </c>
      <c r="K133" s="44">
        <f t="shared" si="37"/>
        <v>-60.430470067040417</v>
      </c>
      <c r="L133" s="74">
        <f t="shared" si="38"/>
        <v>-70</v>
      </c>
      <c r="M133" s="44">
        <f t="shared" si="39"/>
        <v>136.92065374273113</v>
      </c>
      <c r="N133" s="74">
        <f t="shared" si="40"/>
        <v>22.171945701357476</v>
      </c>
    </row>
    <row r="134" spans="1:14" x14ac:dyDescent="0.25">
      <c r="A134" s="8" t="s">
        <v>279</v>
      </c>
      <c r="B134" s="21" t="s">
        <v>122</v>
      </c>
      <c r="C134" s="3"/>
      <c r="D134" s="23"/>
      <c r="E134" s="3">
        <v>293.31</v>
      </c>
      <c r="F134" s="23">
        <v>0.15</v>
      </c>
      <c r="G134" s="3">
        <v>42.1</v>
      </c>
      <c r="H134" s="23">
        <v>0.08</v>
      </c>
      <c r="I134" s="3">
        <v>575</v>
      </c>
      <c r="J134" s="23">
        <v>0.41000000000000003</v>
      </c>
      <c r="K134" s="44" t="str">
        <f t="shared" si="37"/>
        <v/>
      </c>
      <c r="L134" s="74" t="str">
        <f t="shared" si="38"/>
        <v/>
      </c>
      <c r="M134" s="44">
        <f t="shared" si="39"/>
        <v>1265.7957244655581</v>
      </c>
      <c r="N134" s="74">
        <f t="shared" si="40"/>
        <v>412.5</v>
      </c>
    </row>
    <row r="135" spans="1:14" x14ac:dyDescent="0.25">
      <c r="A135" s="8" t="s">
        <v>280</v>
      </c>
      <c r="B135" s="15" t="s">
        <v>123</v>
      </c>
      <c r="C135" s="3">
        <v>832.69</v>
      </c>
      <c r="D135" s="23">
        <v>0.17</v>
      </c>
      <c r="E135" s="3">
        <v>1357.43</v>
      </c>
      <c r="F135" s="23">
        <v>0.32</v>
      </c>
      <c r="G135" s="3">
        <v>8595.67</v>
      </c>
      <c r="H135" s="23">
        <v>1.8800000000000001</v>
      </c>
      <c r="I135" s="3">
        <v>13998.69</v>
      </c>
      <c r="J135" s="23">
        <v>3.42</v>
      </c>
      <c r="K135" s="44">
        <f t="shared" si="37"/>
        <v>63.017449470991608</v>
      </c>
      <c r="L135" s="74">
        <f t="shared" si="38"/>
        <v>88.235294117647044</v>
      </c>
      <c r="M135" s="44">
        <f t="shared" si="39"/>
        <v>62.857461954681838</v>
      </c>
      <c r="N135" s="74">
        <f t="shared" si="40"/>
        <v>81.914893617021264</v>
      </c>
    </row>
    <row r="136" spans="1:14" ht="26.25" x14ac:dyDescent="0.25">
      <c r="A136" s="8" t="s">
        <v>281</v>
      </c>
      <c r="B136" s="15" t="s">
        <v>124</v>
      </c>
      <c r="C136" s="3"/>
      <c r="D136" s="23"/>
      <c r="E136" s="3"/>
      <c r="F136" s="23"/>
      <c r="G136" s="3">
        <v>4</v>
      </c>
      <c r="H136" s="23">
        <v>0</v>
      </c>
      <c r="I136" s="3">
        <v>54.870000000000005</v>
      </c>
      <c r="J136" s="23">
        <v>0.01</v>
      </c>
      <c r="K136" s="44" t="str">
        <f t="shared" si="37"/>
        <v/>
      </c>
      <c r="L136" s="74" t="str">
        <f t="shared" si="38"/>
        <v/>
      </c>
      <c r="M136" s="44">
        <f t="shared" si="39"/>
        <v>1271.75</v>
      </c>
      <c r="N136" s="74" t="str">
        <f t="shared" si="40"/>
        <v/>
      </c>
    </row>
    <row r="137" spans="1:14" ht="26.25" x14ac:dyDescent="0.25">
      <c r="A137" s="8" t="s">
        <v>282</v>
      </c>
      <c r="B137" s="22" t="s">
        <v>125</v>
      </c>
      <c r="C137" s="3">
        <v>42</v>
      </c>
      <c r="D137" s="23">
        <v>0.02</v>
      </c>
      <c r="E137" s="3">
        <v>0.11</v>
      </c>
      <c r="F137" s="23">
        <v>0</v>
      </c>
      <c r="G137" s="3">
        <v>522</v>
      </c>
      <c r="H137" s="23">
        <v>0.3</v>
      </c>
      <c r="I137" s="3">
        <v>7.86</v>
      </c>
      <c r="J137" s="23">
        <v>0.01</v>
      </c>
      <c r="K137" s="44">
        <f t="shared" si="37"/>
        <v>-99.738095238095241</v>
      </c>
      <c r="L137" s="74">
        <f t="shared" si="38"/>
        <v>-100</v>
      </c>
      <c r="M137" s="44">
        <f t="shared" si="39"/>
        <v>-98.494252873563212</v>
      </c>
      <c r="N137" s="74">
        <f t="shared" si="40"/>
        <v>-96.666666666666671</v>
      </c>
    </row>
    <row r="138" spans="1:14" ht="26.25" x14ac:dyDescent="0.25">
      <c r="A138" s="8" t="s">
        <v>283</v>
      </c>
      <c r="B138" s="22" t="s">
        <v>126</v>
      </c>
      <c r="C138" s="3">
        <v>16.05</v>
      </c>
      <c r="D138" s="23">
        <v>0.04</v>
      </c>
      <c r="E138" s="3">
        <v>5.0100000000000007</v>
      </c>
      <c r="F138" s="23">
        <v>0</v>
      </c>
      <c r="G138" s="3">
        <v>159.12</v>
      </c>
      <c r="H138" s="23">
        <v>0.41</v>
      </c>
      <c r="I138" s="3">
        <v>437.90999999999997</v>
      </c>
      <c r="J138" s="23">
        <v>0.14000000000000001</v>
      </c>
      <c r="K138" s="44">
        <f t="shared" si="37"/>
        <v>-68.785046728971949</v>
      </c>
      <c r="L138" s="74">
        <f t="shared" si="38"/>
        <v>-100</v>
      </c>
      <c r="M138" s="44">
        <f t="shared" si="39"/>
        <v>175.2073906485671</v>
      </c>
      <c r="N138" s="74">
        <f t="shared" si="40"/>
        <v>-65.853658536585357</v>
      </c>
    </row>
    <row r="139" spans="1:14" ht="26.25" x14ac:dyDescent="0.25">
      <c r="A139" s="8" t="s">
        <v>284</v>
      </c>
      <c r="B139" s="22" t="s">
        <v>127</v>
      </c>
      <c r="C139" s="3">
        <v>283.17999999999995</v>
      </c>
      <c r="D139" s="23">
        <v>0.13999999999999999</v>
      </c>
      <c r="E139" s="3">
        <v>222.09</v>
      </c>
      <c r="F139" s="23">
        <v>0.12</v>
      </c>
      <c r="G139" s="3">
        <v>2208.5299999999997</v>
      </c>
      <c r="H139" s="23">
        <v>0.92000000000000026</v>
      </c>
      <c r="I139" s="3">
        <v>1602.29</v>
      </c>
      <c r="J139" s="23">
        <v>0.73000000000000009</v>
      </c>
      <c r="K139" s="44">
        <f t="shared" si="37"/>
        <v>-21.572851190055779</v>
      </c>
      <c r="L139" s="74">
        <f t="shared" si="38"/>
        <v>-14.285714285714279</v>
      </c>
      <c r="M139" s="44">
        <f t="shared" si="39"/>
        <v>-27.449932760705074</v>
      </c>
      <c r="N139" s="74">
        <f t="shared" si="40"/>
        <v>-20.652173913043491</v>
      </c>
    </row>
    <row r="140" spans="1:14" ht="39" x14ac:dyDescent="0.25">
      <c r="A140" s="8" t="s">
        <v>285</v>
      </c>
      <c r="B140" s="22" t="s">
        <v>128</v>
      </c>
      <c r="C140" s="3">
        <v>258</v>
      </c>
      <c r="D140" s="23">
        <v>0.15</v>
      </c>
      <c r="E140" s="3"/>
      <c r="F140" s="23"/>
      <c r="G140" s="3">
        <v>259.2</v>
      </c>
      <c r="H140" s="23">
        <v>0.16999999999999998</v>
      </c>
      <c r="I140" s="3"/>
      <c r="J140" s="23"/>
      <c r="K140" s="44">
        <f t="shared" si="37"/>
        <v>-100</v>
      </c>
      <c r="L140" s="74">
        <f t="shared" si="38"/>
        <v>-100</v>
      </c>
      <c r="M140" s="44">
        <f t="shared" si="39"/>
        <v>-100</v>
      </c>
      <c r="N140" s="74">
        <f t="shared" si="40"/>
        <v>-100</v>
      </c>
    </row>
    <row r="141" spans="1:14" ht="39" x14ac:dyDescent="0.25">
      <c r="A141" s="8" t="s">
        <v>286</v>
      </c>
      <c r="B141" s="22" t="s">
        <v>129</v>
      </c>
      <c r="C141" s="3">
        <v>4</v>
      </c>
      <c r="D141" s="23">
        <v>0</v>
      </c>
      <c r="E141" s="3">
        <v>26</v>
      </c>
      <c r="F141" s="23">
        <v>0.02</v>
      </c>
      <c r="G141" s="3">
        <v>305.5</v>
      </c>
      <c r="H141" s="23">
        <v>0.17</v>
      </c>
      <c r="I141" s="3">
        <v>179.93</v>
      </c>
      <c r="J141" s="23">
        <v>0.09</v>
      </c>
      <c r="K141" s="44">
        <f t="shared" si="37"/>
        <v>550</v>
      </c>
      <c r="L141" s="74" t="str">
        <f t="shared" si="38"/>
        <v/>
      </c>
      <c r="M141" s="44">
        <f t="shared" si="39"/>
        <v>-41.103109656301143</v>
      </c>
      <c r="N141" s="74">
        <f t="shared" si="40"/>
        <v>-47.058823529411768</v>
      </c>
    </row>
    <row r="142" spans="1:14" x14ac:dyDescent="0.25">
      <c r="A142" s="8" t="s">
        <v>310</v>
      </c>
      <c r="B142" s="22" t="s">
        <v>311</v>
      </c>
      <c r="C142" s="3"/>
      <c r="D142" s="23"/>
      <c r="E142" s="3"/>
      <c r="F142" s="23"/>
      <c r="G142" s="3"/>
      <c r="H142" s="23"/>
      <c r="I142" s="3">
        <v>1176</v>
      </c>
      <c r="J142" s="23">
        <v>0.23</v>
      </c>
      <c r="K142" s="44" t="str">
        <f t="shared" si="37"/>
        <v/>
      </c>
      <c r="L142" s="74" t="str">
        <f t="shared" si="38"/>
        <v/>
      </c>
      <c r="M142" s="44" t="str">
        <f t="shared" si="39"/>
        <v/>
      </c>
      <c r="N142" s="74" t="str">
        <f t="shared" si="40"/>
        <v/>
      </c>
    </row>
    <row r="143" spans="1:14" ht="77.25" x14ac:dyDescent="0.25">
      <c r="A143" s="8" t="s">
        <v>287</v>
      </c>
      <c r="B143" s="22" t="s">
        <v>130</v>
      </c>
      <c r="C143" s="3">
        <v>17.18</v>
      </c>
      <c r="D143" s="23">
        <v>0</v>
      </c>
      <c r="E143" s="3">
        <v>2944.9100000000003</v>
      </c>
      <c r="F143" s="23">
        <v>1.23</v>
      </c>
      <c r="G143" s="3">
        <v>78.180000000000007</v>
      </c>
      <c r="H143" s="23">
        <v>0.12</v>
      </c>
      <c r="I143" s="3">
        <v>4494.6899999999996</v>
      </c>
      <c r="J143" s="23">
        <v>2.78</v>
      </c>
      <c r="K143" s="44">
        <f t="shared" si="37"/>
        <v>17041.501746216534</v>
      </c>
      <c r="L143" s="74" t="str">
        <f t="shared" si="38"/>
        <v/>
      </c>
      <c r="M143" s="44">
        <f t="shared" si="39"/>
        <v>5649.1557943207963</v>
      </c>
      <c r="N143" s="74">
        <f t="shared" si="40"/>
        <v>2216.6666666666665</v>
      </c>
    </row>
    <row r="144" spans="1:14" x14ac:dyDescent="0.25">
      <c r="A144" s="8" t="s">
        <v>288</v>
      </c>
      <c r="B144" s="22" t="s">
        <v>131</v>
      </c>
      <c r="C144" s="3">
        <v>301.58999999999997</v>
      </c>
      <c r="D144" s="23">
        <v>0.79</v>
      </c>
      <c r="E144" s="3">
        <v>100.71</v>
      </c>
      <c r="F144" s="23">
        <v>0.33</v>
      </c>
      <c r="G144" s="3">
        <v>909.96000000000015</v>
      </c>
      <c r="H144" s="23">
        <v>2.41</v>
      </c>
      <c r="I144" s="3">
        <v>865.36999999999978</v>
      </c>
      <c r="J144" s="23">
        <v>3.1399999999999997</v>
      </c>
      <c r="K144" s="44">
        <f t="shared" si="37"/>
        <v>-66.606982990152204</v>
      </c>
      <c r="L144" s="74">
        <f t="shared" si="38"/>
        <v>-58.22784810126582</v>
      </c>
      <c r="M144" s="44">
        <f t="shared" si="39"/>
        <v>-4.9002153940832969</v>
      </c>
      <c r="N144" s="74">
        <f t="shared" si="40"/>
        <v>30.290456431535251</v>
      </c>
    </row>
    <row r="145" spans="1:17" x14ac:dyDescent="0.25">
      <c r="A145" s="8" t="s">
        <v>289</v>
      </c>
      <c r="B145" s="22" t="s">
        <v>132</v>
      </c>
      <c r="C145" s="3">
        <v>101.66000000000001</v>
      </c>
      <c r="D145" s="23">
        <v>0.04</v>
      </c>
      <c r="E145" s="3">
        <v>116.07000000000001</v>
      </c>
      <c r="F145" s="23">
        <v>7.0000000000000007E-2</v>
      </c>
      <c r="G145" s="3">
        <v>1486.8899999999996</v>
      </c>
      <c r="H145" s="23">
        <v>0.64000000000000012</v>
      </c>
      <c r="I145" s="3">
        <v>1595.9199999999998</v>
      </c>
      <c r="J145" s="23">
        <v>0.54</v>
      </c>
      <c r="K145" s="44">
        <f t="shared" si="37"/>
        <v>14.174699980326574</v>
      </c>
      <c r="L145" s="74">
        <f t="shared" si="38"/>
        <v>75.000000000000014</v>
      </c>
      <c r="M145" s="44">
        <f t="shared" si="39"/>
        <v>7.3327549448849769</v>
      </c>
      <c r="N145" s="74">
        <f t="shared" si="40"/>
        <v>-15.625000000000011</v>
      </c>
    </row>
    <row r="146" spans="1:17" x14ac:dyDescent="0.25">
      <c r="A146" s="8" t="s">
        <v>290</v>
      </c>
      <c r="B146" s="22" t="s">
        <v>133</v>
      </c>
      <c r="C146" s="3">
        <v>0.02</v>
      </c>
      <c r="D146" s="23">
        <v>0</v>
      </c>
      <c r="E146" s="3">
        <v>0.54</v>
      </c>
      <c r="F146" s="23">
        <v>0</v>
      </c>
      <c r="G146" s="3">
        <v>6.01</v>
      </c>
      <c r="H146" s="23">
        <v>6.0000000000000005E-2</v>
      </c>
      <c r="I146" s="3">
        <v>16.3</v>
      </c>
      <c r="J146" s="23">
        <v>0.15999999999999998</v>
      </c>
      <c r="K146" s="44">
        <f t="shared" si="37"/>
        <v>2600</v>
      </c>
      <c r="L146" s="74" t="str">
        <f t="shared" si="38"/>
        <v/>
      </c>
      <c r="M146" s="44">
        <f t="shared" si="39"/>
        <v>171.21464226289521</v>
      </c>
      <c r="N146" s="74">
        <f t="shared" si="40"/>
        <v>166.6666666666666</v>
      </c>
    </row>
    <row r="147" spans="1:17" s="1" customFormat="1" x14ac:dyDescent="0.25">
      <c r="A147" s="8" t="s">
        <v>291</v>
      </c>
      <c r="B147" s="22" t="s">
        <v>134</v>
      </c>
      <c r="C147" s="3"/>
      <c r="D147" s="23"/>
      <c r="E147" s="3"/>
      <c r="F147" s="23"/>
      <c r="G147" s="3">
        <v>0</v>
      </c>
      <c r="H147" s="23">
        <v>0</v>
      </c>
      <c r="I147" s="3">
        <v>0</v>
      </c>
      <c r="J147" s="23">
        <v>0</v>
      </c>
      <c r="K147" s="44" t="str">
        <f t="shared" ref="K147" si="41">IFERROR(((E147-C147)/C147)*100,"")</f>
        <v/>
      </c>
      <c r="L147" s="74" t="str">
        <f t="shared" ref="L147" si="42">IFERROR(((F147-D147)/D147)*100,"")</f>
        <v/>
      </c>
      <c r="M147" s="44" t="str">
        <f t="shared" ref="M147" si="43">IFERROR(((I147-G147)/G147)*100,"")</f>
        <v/>
      </c>
      <c r="N147" s="74" t="str">
        <f t="shared" ref="N147" si="44">IFERROR(((J147-H147)/H147)*100,"")</f>
        <v/>
      </c>
    </row>
    <row r="148" spans="1:17" ht="20.100000000000001" customHeight="1" x14ac:dyDescent="0.25">
      <c r="A148" s="8"/>
      <c r="B148" s="39" t="s">
        <v>135</v>
      </c>
      <c r="C148" s="28">
        <f t="shared" ref="C148:J148" si="45">SUM(C118:C147)</f>
        <v>3792.15</v>
      </c>
      <c r="D148" s="29">
        <f t="shared" si="45"/>
        <v>6.86</v>
      </c>
      <c r="E148" s="28">
        <f t="shared" si="45"/>
        <v>6537.56</v>
      </c>
      <c r="F148" s="29">
        <f t="shared" si="45"/>
        <v>6.8900000000000006</v>
      </c>
      <c r="G148" s="28">
        <f t="shared" si="45"/>
        <v>34648.89</v>
      </c>
      <c r="H148" s="29">
        <f t="shared" si="45"/>
        <v>58.690000000000012</v>
      </c>
      <c r="I148" s="28">
        <f t="shared" si="45"/>
        <v>43166.910000000018</v>
      </c>
      <c r="J148" s="29">
        <f t="shared" si="45"/>
        <v>58.21</v>
      </c>
      <c r="K148" s="44">
        <f t="shared" si="37"/>
        <v>72.397188929762805</v>
      </c>
      <c r="L148" s="74">
        <f t="shared" si="38"/>
        <v>0.43731778425656331</v>
      </c>
      <c r="M148" s="44">
        <f t="shared" si="39"/>
        <v>24.583817836588757</v>
      </c>
      <c r="N148" s="74">
        <f t="shared" si="40"/>
        <v>-0.81785653433295447</v>
      </c>
    </row>
    <row r="149" spans="1:17" ht="15.75" thickBot="1" x14ac:dyDescent="0.3">
      <c r="A149" s="11"/>
      <c r="B149" s="19"/>
      <c r="K149" s="68"/>
      <c r="L149" s="69"/>
      <c r="M149" s="68"/>
      <c r="N149" s="69"/>
    </row>
    <row r="150" spans="1:17" ht="24.95" customHeight="1" x14ac:dyDescent="0.25">
      <c r="A150" s="95" t="s">
        <v>0</v>
      </c>
      <c r="B150" s="93" t="s">
        <v>169</v>
      </c>
      <c r="C150" s="97" t="s">
        <v>317</v>
      </c>
      <c r="D150" s="98"/>
      <c r="E150" s="97" t="s">
        <v>320</v>
      </c>
      <c r="F150" s="98"/>
      <c r="G150" s="109" t="s">
        <v>318</v>
      </c>
      <c r="H150" s="110"/>
      <c r="I150" s="109" t="s">
        <v>321</v>
      </c>
      <c r="J150" s="110"/>
      <c r="K150" s="113" t="s">
        <v>313</v>
      </c>
      <c r="L150" s="114"/>
      <c r="M150" s="111" t="s">
        <v>314</v>
      </c>
      <c r="N150" s="112"/>
      <c r="Q150" s="2"/>
    </row>
    <row r="151" spans="1:17" ht="15.75" customHeight="1" thickBot="1" x14ac:dyDescent="0.3">
      <c r="A151" s="96"/>
      <c r="B151" s="94"/>
      <c r="C151" s="75" t="s">
        <v>3</v>
      </c>
      <c r="D151" s="76" t="s">
        <v>157</v>
      </c>
      <c r="E151" s="75" t="s">
        <v>3</v>
      </c>
      <c r="F151" s="76" t="s">
        <v>157</v>
      </c>
      <c r="G151" s="75" t="s">
        <v>3</v>
      </c>
      <c r="H151" s="76" t="s">
        <v>157</v>
      </c>
      <c r="I151" s="75" t="s">
        <v>3</v>
      </c>
      <c r="J151" s="76" t="s">
        <v>157</v>
      </c>
      <c r="K151" s="77" t="s">
        <v>3</v>
      </c>
      <c r="L151" s="78" t="s">
        <v>157</v>
      </c>
      <c r="M151" s="77" t="s">
        <v>3</v>
      </c>
      <c r="N151" s="79" t="s">
        <v>157</v>
      </c>
    </row>
    <row r="152" spans="1:17" x14ac:dyDescent="0.25">
      <c r="A152" s="13" t="s">
        <v>312</v>
      </c>
      <c r="B152" s="17" t="s">
        <v>307</v>
      </c>
      <c r="C152" s="43">
        <v>596.54288000000008</v>
      </c>
      <c r="D152" s="42">
        <v>5.1929967177953911</v>
      </c>
      <c r="E152" s="43">
        <v>495.52</v>
      </c>
      <c r="F152" s="42">
        <v>4.76</v>
      </c>
      <c r="G152" s="43">
        <v>4218.3926700000011</v>
      </c>
      <c r="H152" s="42">
        <v>37.14</v>
      </c>
      <c r="I152" s="43">
        <v>4508.9261399999996</v>
      </c>
      <c r="J152" s="42">
        <v>47.45</v>
      </c>
      <c r="K152" s="43">
        <f t="shared" ref="K152" si="46">IFERROR(((E152-C152)/C152)*100,"")</f>
        <v>-16.934722278472268</v>
      </c>
      <c r="L152" s="42">
        <f t="shared" ref="L152" si="47">IFERROR(((F152-D152)/D152)*100,"")</f>
        <v>-8.3380895718958499</v>
      </c>
      <c r="M152" s="43">
        <f t="shared" ref="M152" si="48">IFERROR(((I152-G152)/G152)*100,"")</f>
        <v>6.8873026464840326</v>
      </c>
      <c r="N152" s="42">
        <f t="shared" ref="N152" si="49">IFERROR(((J152-H152)/H152)*100,"")</f>
        <v>27.75982767905224</v>
      </c>
    </row>
    <row r="153" spans="1:17" ht="20.100000000000001" customHeight="1" x14ac:dyDescent="0.25">
      <c r="A153" s="8"/>
      <c r="B153" s="39" t="s">
        <v>135</v>
      </c>
      <c r="C153" s="3">
        <f t="shared" ref="C153:J153" si="50">SUM(C152:C152)</f>
        <v>596.54288000000008</v>
      </c>
      <c r="D153" s="23">
        <f t="shared" si="50"/>
        <v>5.1929967177953911</v>
      </c>
      <c r="E153" s="3">
        <f t="shared" si="50"/>
        <v>495.52</v>
      </c>
      <c r="F153" s="23">
        <f t="shared" si="50"/>
        <v>4.76</v>
      </c>
      <c r="G153" s="3">
        <f t="shared" si="50"/>
        <v>4218.3926700000011</v>
      </c>
      <c r="H153" s="23">
        <f t="shared" si="50"/>
        <v>37.14</v>
      </c>
      <c r="I153" s="3">
        <f t="shared" si="50"/>
        <v>4508.9261399999996</v>
      </c>
      <c r="J153" s="23">
        <f t="shared" si="50"/>
        <v>47.45</v>
      </c>
      <c r="K153" s="43">
        <f t="shared" ref="K153" si="51">IFERROR(((E153-C153)/C153)*100,"")</f>
        <v>-16.934722278472268</v>
      </c>
      <c r="L153" s="42">
        <f t="shared" ref="L153" si="52">IFERROR(((F153-D153)/D153)*100,"")</f>
        <v>-8.3380895718958499</v>
      </c>
      <c r="M153" s="43">
        <f t="shared" ref="M153" si="53">IFERROR(((I153-G153)/G153)*100,"")</f>
        <v>6.8873026464840326</v>
      </c>
      <c r="N153" s="42">
        <f t="shared" ref="N153" si="54">IFERROR(((J153-H153)/H153)*100,"")</f>
        <v>27.75982767905224</v>
      </c>
    </row>
    <row r="154" spans="1:17" ht="15.75" thickBot="1" x14ac:dyDescent="0.3">
      <c r="A154" s="11"/>
      <c r="B154" s="19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17" ht="24.95" customHeight="1" x14ac:dyDescent="0.25">
      <c r="A155" s="95" t="s">
        <v>0</v>
      </c>
      <c r="B155" s="93" t="s">
        <v>136</v>
      </c>
      <c r="C155" s="97" t="s">
        <v>317</v>
      </c>
      <c r="D155" s="98"/>
      <c r="E155" s="97" t="s">
        <v>320</v>
      </c>
      <c r="F155" s="98"/>
      <c r="G155" s="109" t="s">
        <v>318</v>
      </c>
      <c r="H155" s="110"/>
      <c r="I155" s="109" t="s">
        <v>321</v>
      </c>
      <c r="J155" s="110"/>
      <c r="K155" s="113" t="s">
        <v>313</v>
      </c>
      <c r="L155" s="114"/>
      <c r="M155" s="111" t="s">
        <v>314</v>
      </c>
      <c r="N155" s="112"/>
    </row>
    <row r="156" spans="1:17" ht="15.75" customHeight="1" thickBot="1" x14ac:dyDescent="0.3">
      <c r="A156" s="96"/>
      <c r="B156" s="94"/>
      <c r="C156" s="75" t="s">
        <v>3</v>
      </c>
      <c r="D156" s="76" t="s">
        <v>157</v>
      </c>
      <c r="E156" s="75" t="s">
        <v>3</v>
      </c>
      <c r="F156" s="76" t="s">
        <v>157</v>
      </c>
      <c r="G156" s="75" t="s">
        <v>3</v>
      </c>
      <c r="H156" s="76" t="s">
        <v>157</v>
      </c>
      <c r="I156" s="75" t="s">
        <v>3</v>
      </c>
      <c r="J156" s="76" t="s">
        <v>157</v>
      </c>
      <c r="K156" s="77" t="s">
        <v>3</v>
      </c>
      <c r="L156" s="78" t="s">
        <v>157</v>
      </c>
      <c r="M156" s="77" t="s">
        <v>3</v>
      </c>
      <c r="N156" s="79" t="s">
        <v>157</v>
      </c>
    </row>
    <row r="157" spans="1:17" x14ac:dyDescent="0.25">
      <c r="A157" s="9" t="s">
        <v>292</v>
      </c>
      <c r="B157" s="17" t="s">
        <v>137</v>
      </c>
      <c r="C157" s="43">
        <v>455.01</v>
      </c>
      <c r="D157" s="42">
        <v>0.05</v>
      </c>
      <c r="E157" s="72">
        <v>1208.74</v>
      </c>
      <c r="F157" s="73">
        <v>0.08</v>
      </c>
      <c r="G157" s="43">
        <v>4237.8000000000011</v>
      </c>
      <c r="H157" s="42">
        <v>0.31</v>
      </c>
      <c r="I157" s="72">
        <v>6069.4800000000005</v>
      </c>
      <c r="J157" s="73">
        <v>0.47</v>
      </c>
      <c r="K157" s="44">
        <f t="shared" ref="K157" si="55">IFERROR(((E157-C157)/C157)*100,"")</f>
        <v>165.65130436693701</v>
      </c>
      <c r="L157" s="74">
        <f t="shared" ref="L157" si="56">IFERROR(((F157-D157)/D157)*100,"")</f>
        <v>60</v>
      </c>
      <c r="M157" s="44">
        <f t="shared" ref="M157" si="57">IFERROR(((I157-G157)/G157)*100,"")</f>
        <v>43.222426730850891</v>
      </c>
      <c r="N157" s="74">
        <f t="shared" ref="N157" si="58">IFERROR(((J157-H157)/H157)*100,"")</f>
        <v>51.612903225806441</v>
      </c>
    </row>
    <row r="158" spans="1:17" x14ac:dyDescent="0.25">
      <c r="A158" s="8" t="s">
        <v>293</v>
      </c>
      <c r="B158" s="16" t="s">
        <v>138</v>
      </c>
      <c r="C158" s="3"/>
      <c r="D158" s="23"/>
      <c r="E158" s="26"/>
      <c r="F158" s="27"/>
      <c r="G158" s="3">
        <v>0.01</v>
      </c>
      <c r="H158" s="23"/>
      <c r="I158" s="26"/>
      <c r="J158" s="27"/>
      <c r="K158" s="44" t="str">
        <f t="shared" ref="K158:K170" si="59">IFERROR(((E158-C158)/C158)*100,"")</f>
        <v/>
      </c>
      <c r="L158" s="74" t="str">
        <f t="shared" ref="L158:L170" si="60">IFERROR(((F158-D158)/D158)*100,"")</f>
        <v/>
      </c>
      <c r="M158" s="44">
        <f t="shared" ref="M158:M170" si="61">IFERROR(((I158-G158)/G158)*100,"")</f>
        <v>-100</v>
      </c>
      <c r="N158" s="74" t="str">
        <f t="shared" ref="N158:N170" si="62">IFERROR(((J158-H158)/H158)*100,"")</f>
        <v/>
      </c>
    </row>
    <row r="159" spans="1:17" x14ac:dyDescent="0.25">
      <c r="A159" s="8" t="s">
        <v>294</v>
      </c>
      <c r="B159" s="16" t="s">
        <v>139</v>
      </c>
      <c r="C159" s="3">
        <v>0.57999999999999996</v>
      </c>
      <c r="D159" s="23">
        <v>0</v>
      </c>
      <c r="E159" s="26">
        <v>39.15</v>
      </c>
      <c r="F159" s="27">
        <v>0.01</v>
      </c>
      <c r="G159" s="3">
        <v>25.060000000000002</v>
      </c>
      <c r="H159" s="23">
        <v>0.05</v>
      </c>
      <c r="I159" s="26">
        <v>123.85</v>
      </c>
      <c r="J159" s="27">
        <v>0.04</v>
      </c>
      <c r="K159" s="44">
        <f t="shared" si="59"/>
        <v>6650</v>
      </c>
      <c r="L159" s="74" t="str">
        <f t="shared" si="60"/>
        <v/>
      </c>
      <c r="M159" s="44">
        <f t="shared" si="61"/>
        <v>394.21388667198715</v>
      </c>
      <c r="N159" s="74">
        <f t="shared" si="62"/>
        <v>-20.000000000000004</v>
      </c>
    </row>
    <row r="160" spans="1:17" ht="26.25" x14ac:dyDescent="0.25">
      <c r="A160" s="8" t="s">
        <v>295</v>
      </c>
      <c r="B160" s="18" t="s">
        <v>140</v>
      </c>
      <c r="C160" s="3">
        <v>2.71</v>
      </c>
      <c r="D160" s="23">
        <v>0.01</v>
      </c>
      <c r="E160" s="26">
        <v>0.91999999999999993</v>
      </c>
      <c r="F160" s="27">
        <v>0</v>
      </c>
      <c r="G160" s="3">
        <v>24.86</v>
      </c>
      <c r="H160" s="23">
        <v>0.09</v>
      </c>
      <c r="I160" s="26">
        <v>23.190000000000005</v>
      </c>
      <c r="J160" s="27">
        <v>0.19</v>
      </c>
      <c r="K160" s="44">
        <f t="shared" si="59"/>
        <v>-66.051660516605168</v>
      </c>
      <c r="L160" s="74">
        <f t="shared" si="60"/>
        <v>-100</v>
      </c>
      <c r="M160" s="44">
        <f t="shared" si="61"/>
        <v>-6.7176186645212983</v>
      </c>
      <c r="N160" s="74">
        <f t="shared" si="62"/>
        <v>111.11111111111111</v>
      </c>
    </row>
    <row r="161" spans="1:27" x14ac:dyDescent="0.25">
      <c r="A161" s="8" t="s">
        <v>296</v>
      </c>
      <c r="B161" s="18" t="s">
        <v>141</v>
      </c>
      <c r="C161" s="3">
        <v>3924</v>
      </c>
      <c r="D161" s="23">
        <v>0.84</v>
      </c>
      <c r="E161" s="26">
        <v>3010.16</v>
      </c>
      <c r="F161" s="27">
        <v>1.6700000000000002</v>
      </c>
      <c r="G161" s="3">
        <v>18573.169999999998</v>
      </c>
      <c r="H161" s="23">
        <v>5.71</v>
      </c>
      <c r="I161" s="26">
        <v>31288.2</v>
      </c>
      <c r="J161" s="27">
        <v>12.6</v>
      </c>
      <c r="K161" s="44">
        <f t="shared" si="59"/>
        <v>-23.288481141692156</v>
      </c>
      <c r="L161" s="74">
        <f t="shared" si="60"/>
        <v>98.809523809523839</v>
      </c>
      <c r="M161" s="44">
        <f t="shared" si="61"/>
        <v>68.459126794187554</v>
      </c>
      <c r="N161" s="74">
        <f t="shared" si="62"/>
        <v>120.66549912434326</v>
      </c>
    </row>
    <row r="162" spans="1:27" x14ac:dyDescent="0.25">
      <c r="A162" s="8" t="s">
        <v>297</v>
      </c>
      <c r="B162" s="18" t="s">
        <v>142</v>
      </c>
      <c r="C162" s="3">
        <v>184.11</v>
      </c>
      <c r="D162" s="23">
        <v>0.75000000000000011</v>
      </c>
      <c r="E162" s="26">
        <v>195.54</v>
      </c>
      <c r="F162" s="27">
        <v>0.95</v>
      </c>
      <c r="G162" s="3">
        <v>1613.72</v>
      </c>
      <c r="H162" s="23">
        <v>6.0399999999999991</v>
      </c>
      <c r="I162" s="26">
        <v>1370.76</v>
      </c>
      <c r="J162" s="27">
        <v>6.37</v>
      </c>
      <c r="K162" s="44">
        <f t="shared" si="59"/>
        <v>6.2082450708815262</v>
      </c>
      <c r="L162" s="74">
        <f t="shared" si="60"/>
        <v>26.666666666666643</v>
      </c>
      <c r="M162" s="44">
        <f t="shared" si="61"/>
        <v>-15.055895694420348</v>
      </c>
      <c r="N162" s="74">
        <f t="shared" si="62"/>
        <v>5.4635761589404144</v>
      </c>
    </row>
    <row r="163" spans="1:27" x14ac:dyDescent="0.25">
      <c r="A163" s="8" t="s">
        <v>298</v>
      </c>
      <c r="B163" s="18" t="s">
        <v>143</v>
      </c>
      <c r="C163" s="3">
        <v>1.61</v>
      </c>
      <c r="D163" s="23">
        <v>0.01</v>
      </c>
      <c r="E163" s="26">
        <v>0.08</v>
      </c>
      <c r="F163" s="27">
        <v>0</v>
      </c>
      <c r="G163" s="3">
        <v>78.36999999999999</v>
      </c>
      <c r="H163" s="23">
        <v>0.21999999999999997</v>
      </c>
      <c r="I163" s="26">
        <v>16.760000000000002</v>
      </c>
      <c r="J163" s="27">
        <v>0.02</v>
      </c>
      <c r="K163" s="44">
        <f t="shared" si="59"/>
        <v>-95.031055900621112</v>
      </c>
      <c r="L163" s="74">
        <f t="shared" si="60"/>
        <v>-100</v>
      </c>
      <c r="M163" s="44">
        <f t="shared" si="61"/>
        <v>-78.614265662881195</v>
      </c>
      <c r="N163" s="74">
        <f t="shared" si="62"/>
        <v>-90.909090909090921</v>
      </c>
    </row>
    <row r="164" spans="1:27" x14ac:dyDescent="0.25">
      <c r="A164" s="8" t="s">
        <v>299</v>
      </c>
      <c r="B164" s="18" t="s">
        <v>144</v>
      </c>
      <c r="C164" s="3">
        <v>31.43</v>
      </c>
      <c r="D164" s="23">
        <v>0.05</v>
      </c>
      <c r="E164" s="26">
        <v>18.989999999999998</v>
      </c>
      <c r="F164" s="27">
        <v>0.11</v>
      </c>
      <c r="G164" s="3">
        <v>215.48999999999998</v>
      </c>
      <c r="H164" s="23">
        <v>0.47</v>
      </c>
      <c r="I164" s="26">
        <v>297.40000000000003</v>
      </c>
      <c r="J164" s="27">
        <v>0.91</v>
      </c>
      <c r="K164" s="44">
        <f t="shared" si="59"/>
        <v>-39.580019090041368</v>
      </c>
      <c r="L164" s="74">
        <f t="shared" si="60"/>
        <v>120</v>
      </c>
      <c r="M164" s="44">
        <f t="shared" si="61"/>
        <v>38.011044596036967</v>
      </c>
      <c r="N164" s="74">
        <f t="shared" si="62"/>
        <v>93.617021276595764</v>
      </c>
    </row>
    <row r="165" spans="1:27" s="4" customFormat="1" ht="26.25" x14ac:dyDescent="0.25">
      <c r="A165" s="8" t="s">
        <v>300</v>
      </c>
      <c r="B165" s="18" t="s">
        <v>145</v>
      </c>
      <c r="C165" s="3"/>
      <c r="D165" s="23"/>
      <c r="E165" s="26"/>
      <c r="F165" s="27"/>
      <c r="G165" s="3">
        <v>0.77</v>
      </c>
      <c r="H165" s="23">
        <v>0.01</v>
      </c>
      <c r="I165" s="26">
        <v>5.85</v>
      </c>
      <c r="J165" s="27">
        <v>0.05</v>
      </c>
      <c r="K165" s="44" t="str">
        <f t="shared" si="59"/>
        <v/>
      </c>
      <c r="L165" s="74" t="str">
        <f t="shared" si="60"/>
        <v/>
      </c>
      <c r="M165" s="44">
        <f t="shared" si="61"/>
        <v>659.74025974025972</v>
      </c>
      <c r="N165" s="74">
        <f t="shared" si="62"/>
        <v>400</v>
      </c>
      <c r="O165"/>
      <c r="P165"/>
      <c r="Q165"/>
      <c r="R165"/>
      <c r="S165"/>
      <c r="T165"/>
      <c r="U165"/>
      <c r="V165"/>
      <c r="W165"/>
      <c r="X165"/>
      <c r="Y165"/>
      <c r="Z165"/>
      <c r="AA165"/>
    </row>
    <row r="166" spans="1:27" x14ac:dyDescent="0.25">
      <c r="A166" s="8" t="s">
        <v>301</v>
      </c>
      <c r="B166" s="18" t="s">
        <v>146</v>
      </c>
      <c r="C166" s="3">
        <v>329.12</v>
      </c>
      <c r="D166" s="23">
        <v>0.26000000000000006</v>
      </c>
      <c r="E166" s="26">
        <v>119.48</v>
      </c>
      <c r="F166" s="27">
        <v>0.38</v>
      </c>
      <c r="G166" s="3">
        <v>1907.55</v>
      </c>
      <c r="H166" s="23">
        <v>1.59</v>
      </c>
      <c r="I166" s="26">
        <v>5811.5599999999995</v>
      </c>
      <c r="J166" s="27">
        <v>4.2699999999999996</v>
      </c>
      <c r="K166" s="44">
        <f t="shared" si="59"/>
        <v>-63.69713174526008</v>
      </c>
      <c r="L166" s="74">
        <f t="shared" si="60"/>
        <v>46.153846153846118</v>
      </c>
      <c r="M166" s="44">
        <f t="shared" si="61"/>
        <v>204.66095253073311</v>
      </c>
      <c r="N166" s="74">
        <f t="shared" si="62"/>
        <v>168.55345911949681</v>
      </c>
    </row>
    <row r="167" spans="1:27" x14ac:dyDescent="0.25">
      <c r="A167" s="8" t="s">
        <v>302</v>
      </c>
      <c r="B167" s="18" t="s">
        <v>147</v>
      </c>
      <c r="C167" s="3">
        <v>3.5</v>
      </c>
      <c r="D167" s="23">
        <v>0.04</v>
      </c>
      <c r="E167" s="26">
        <v>24.04</v>
      </c>
      <c r="F167" s="27">
        <v>6.0000000000000005E-2</v>
      </c>
      <c r="G167" s="3">
        <v>45.680000000000014</v>
      </c>
      <c r="H167" s="23">
        <v>0.45</v>
      </c>
      <c r="I167" s="26">
        <v>114.74000000000001</v>
      </c>
      <c r="J167" s="27">
        <v>0.73</v>
      </c>
      <c r="K167" s="44">
        <f t="shared" si="59"/>
        <v>586.85714285714289</v>
      </c>
      <c r="L167" s="74">
        <f t="shared" si="60"/>
        <v>50.000000000000014</v>
      </c>
      <c r="M167" s="44">
        <f t="shared" si="61"/>
        <v>151.18213660245178</v>
      </c>
      <c r="N167" s="74">
        <f t="shared" si="62"/>
        <v>62.222222222222214</v>
      </c>
    </row>
    <row r="168" spans="1:27" x14ac:dyDescent="0.25">
      <c r="A168" s="8" t="s">
        <v>303</v>
      </c>
      <c r="B168" s="18" t="s">
        <v>148</v>
      </c>
      <c r="C168" s="3">
        <v>1.31</v>
      </c>
      <c r="D168" s="23">
        <v>0</v>
      </c>
      <c r="E168" s="26">
        <v>0.05</v>
      </c>
      <c r="F168" s="27">
        <v>0</v>
      </c>
      <c r="G168" s="3">
        <v>60.879999999999995</v>
      </c>
      <c r="H168" s="23">
        <v>0.09</v>
      </c>
      <c r="I168" s="26">
        <v>129.95999999999998</v>
      </c>
      <c r="J168" s="27">
        <v>0.1</v>
      </c>
      <c r="K168" s="44">
        <f t="shared" si="59"/>
        <v>-96.183206106870216</v>
      </c>
      <c r="L168" s="74" t="str">
        <f t="shared" si="60"/>
        <v/>
      </c>
      <c r="M168" s="44">
        <f t="shared" si="61"/>
        <v>113.46911957950063</v>
      </c>
      <c r="N168" s="74">
        <f t="shared" si="62"/>
        <v>11.111111111111121</v>
      </c>
    </row>
    <row r="169" spans="1:27" x14ac:dyDescent="0.25">
      <c r="A169" s="8" t="s">
        <v>304</v>
      </c>
      <c r="B169" s="18" t="s">
        <v>149</v>
      </c>
      <c r="C169" s="3">
        <v>4.3199999999999994</v>
      </c>
      <c r="D169" s="23">
        <v>0</v>
      </c>
      <c r="E169" s="26">
        <v>0.4</v>
      </c>
      <c r="F169" s="27">
        <v>0</v>
      </c>
      <c r="G169" s="3">
        <v>9.3099999999999987</v>
      </c>
      <c r="H169" s="23">
        <v>0.01</v>
      </c>
      <c r="I169" s="26">
        <v>2.2500000000000004</v>
      </c>
      <c r="J169" s="27">
        <v>0.16</v>
      </c>
      <c r="K169" s="44">
        <f t="shared" si="59"/>
        <v>-90.740740740740748</v>
      </c>
      <c r="L169" s="74" t="str">
        <f t="shared" si="60"/>
        <v/>
      </c>
      <c r="M169" s="44">
        <f t="shared" si="61"/>
        <v>-75.832438238453264</v>
      </c>
      <c r="N169" s="74">
        <f t="shared" si="62"/>
        <v>1500</v>
      </c>
    </row>
    <row r="170" spans="1:27" ht="26.25" x14ac:dyDescent="0.25">
      <c r="A170" s="8" t="s">
        <v>305</v>
      </c>
      <c r="B170" s="18" t="s">
        <v>150</v>
      </c>
      <c r="C170" s="3">
        <v>935.49</v>
      </c>
      <c r="D170" s="23">
        <v>1.4000000000000006</v>
      </c>
      <c r="E170" s="26">
        <v>658.05000000000007</v>
      </c>
      <c r="F170" s="27">
        <v>1.1800000000000004</v>
      </c>
      <c r="G170" s="3">
        <v>8311.11</v>
      </c>
      <c r="H170" s="23">
        <v>10.559999999999997</v>
      </c>
      <c r="I170" s="26">
        <v>8223.5400000000027</v>
      </c>
      <c r="J170" s="27">
        <v>11.749999999999995</v>
      </c>
      <c r="K170" s="44">
        <f t="shared" si="59"/>
        <v>-29.657185004649961</v>
      </c>
      <c r="L170" s="74">
        <f t="shared" si="60"/>
        <v>-15.714285714285722</v>
      </c>
      <c r="M170" s="44">
        <f t="shared" si="61"/>
        <v>-1.0536498734825781</v>
      </c>
      <c r="N170" s="74">
        <f t="shared" si="62"/>
        <v>11.268939393939375</v>
      </c>
    </row>
    <row r="171" spans="1:27" ht="20.100000000000001" customHeight="1" thickBot="1" x14ac:dyDescent="0.3">
      <c r="A171" s="64"/>
      <c r="B171" s="65" t="s">
        <v>135</v>
      </c>
      <c r="C171" s="66">
        <f>SUM(C157:C170)</f>
        <v>5873.19</v>
      </c>
      <c r="D171" s="67">
        <f t="shared" ref="D171:I171" si="63">SUM(D157:D170)</f>
        <v>3.410000000000001</v>
      </c>
      <c r="E171" s="66">
        <f t="shared" si="63"/>
        <v>5275.5999999999995</v>
      </c>
      <c r="F171" s="67">
        <f t="shared" si="63"/>
        <v>4.4400000000000004</v>
      </c>
      <c r="G171" s="66">
        <f t="shared" si="63"/>
        <v>35103.780000000006</v>
      </c>
      <c r="H171" s="67">
        <f>SUM(H157:H170)</f>
        <v>25.599999999999994</v>
      </c>
      <c r="I171" s="66">
        <f t="shared" si="63"/>
        <v>53477.54</v>
      </c>
      <c r="J171" s="67">
        <f>SUM(J157:J170)</f>
        <v>37.659999999999997</v>
      </c>
      <c r="K171" s="44">
        <f t="shared" ref="K171" si="64">IFERROR(((E171-C171)/C171)*100,"")</f>
        <v>-10.174879409656425</v>
      </c>
      <c r="L171" s="74">
        <f t="shared" ref="L171" si="65">IFERROR(((F171-D171)/D171)*100,"")</f>
        <v>30.20527859237534</v>
      </c>
      <c r="M171" s="44">
        <f t="shared" ref="M171" si="66">IFERROR(((I171-G171)/G171)*100,"")</f>
        <v>52.34125783605068</v>
      </c>
      <c r="N171" s="74">
        <f t="shared" ref="N171" si="67">IFERROR(((J171-H171)/H171)*100,"")</f>
        <v>47.109375000000021</v>
      </c>
    </row>
    <row r="172" spans="1:27" s="1" customFormat="1" ht="20.100000000000001" customHeight="1" thickBot="1" x14ac:dyDescent="0.3">
      <c r="A172" s="90" t="s">
        <v>174</v>
      </c>
      <c r="B172" s="91"/>
      <c r="C172" s="70">
        <f t="shared" ref="C172:J172" si="68">C171+C153+C148+C114+C61+C68</f>
        <v>64767.00288</v>
      </c>
      <c r="D172" s="70">
        <f t="shared" si="68"/>
        <v>187.31299671779536</v>
      </c>
      <c r="E172" s="70">
        <f t="shared" si="68"/>
        <v>65369.61</v>
      </c>
      <c r="F172" s="70">
        <f t="shared" si="68"/>
        <v>195.70999999999998</v>
      </c>
      <c r="G172" s="70">
        <f t="shared" si="68"/>
        <v>502121.59266999998</v>
      </c>
      <c r="H172" s="70">
        <f t="shared" si="68"/>
        <v>1513.2700000000004</v>
      </c>
      <c r="I172" s="70">
        <f t="shared" si="68"/>
        <v>620960.98614000005</v>
      </c>
      <c r="J172" s="70">
        <f t="shared" si="68"/>
        <v>1760.1300000000003</v>
      </c>
      <c r="K172" s="70">
        <f t="shared" ref="K172" si="69">((E172-C172)/C172)*100</f>
        <v>0.93042304445754309</v>
      </c>
      <c r="L172" s="70">
        <f t="shared" ref="L172" si="70">((F172-D172)/D172)*100</f>
        <v>4.4828727474023049</v>
      </c>
      <c r="M172" s="70">
        <f t="shared" ref="M172" si="71">((I172-G172)/G172)*100</f>
        <v>23.667453303109127</v>
      </c>
      <c r="N172" s="71">
        <f t="shared" ref="N172" si="72">((J172-H172)/H172)*100</f>
        <v>16.313017505137868</v>
      </c>
      <c r="P172"/>
      <c r="Q172"/>
    </row>
    <row r="173" spans="1:27" x14ac:dyDescent="0.25">
      <c r="A173" s="36"/>
    </row>
    <row r="174" spans="1:27" x14ac:dyDescent="0.25">
      <c r="A174" s="92" t="s">
        <v>151</v>
      </c>
      <c r="B174" s="92"/>
      <c r="C174" s="6"/>
      <c r="D174" s="6"/>
      <c r="E174" s="6"/>
      <c r="F174" s="6"/>
      <c r="G174" s="6"/>
      <c r="H174" s="6"/>
      <c r="I174" s="6"/>
      <c r="J174" s="6"/>
      <c r="L174" s="6"/>
      <c r="N174" s="6"/>
    </row>
    <row r="175" spans="1:27" ht="15" customHeight="1" x14ac:dyDescent="0.25">
      <c r="A175" s="89" t="s">
        <v>168</v>
      </c>
      <c r="B175" s="89"/>
      <c r="C175" s="89"/>
      <c r="D175" s="89"/>
      <c r="E175" s="89"/>
      <c r="F175" s="89"/>
      <c r="G175" s="89"/>
      <c r="H175" s="89"/>
      <c r="I175" s="89"/>
      <c r="J175" s="89"/>
      <c r="K175" s="89"/>
    </row>
    <row r="176" spans="1:27" ht="14.45" customHeight="1" x14ac:dyDescent="0.25">
      <c r="A176" s="89" t="s">
        <v>173</v>
      </c>
      <c r="B176" s="89"/>
      <c r="C176" s="89"/>
      <c r="D176" s="89"/>
    </row>
    <row r="177" spans="1:14" x14ac:dyDescent="0.25">
      <c r="A177" s="83" t="s">
        <v>324</v>
      </c>
      <c r="C177" s="6"/>
      <c r="D177" s="6"/>
      <c r="E177" s="6"/>
      <c r="F177" s="6"/>
      <c r="G177" s="6"/>
      <c r="H177" s="6"/>
      <c r="I177" s="6"/>
      <c r="J177" s="6"/>
      <c r="L177" s="6"/>
      <c r="N177" s="6"/>
    </row>
  </sheetData>
  <sortState ref="A5:N58">
    <sortCondition ref="A4:A58"/>
  </sortState>
  <mergeCells count="55">
    <mergeCell ref="A1:N1"/>
    <mergeCell ref="C116:D116"/>
    <mergeCell ref="K3:L3"/>
    <mergeCell ref="K63:L63"/>
    <mergeCell ref="M3:N3"/>
    <mergeCell ref="M63:N63"/>
    <mergeCell ref="M70:N70"/>
    <mergeCell ref="M116:N116"/>
    <mergeCell ref="K70:L70"/>
    <mergeCell ref="C2:J2"/>
    <mergeCell ref="B2:B3"/>
    <mergeCell ref="C3:D3"/>
    <mergeCell ref="G3:H3"/>
    <mergeCell ref="C63:D63"/>
    <mergeCell ref="G63:H63"/>
    <mergeCell ref="C70:D70"/>
    <mergeCell ref="M150:N150"/>
    <mergeCell ref="M155:N155"/>
    <mergeCell ref="K155:L155"/>
    <mergeCell ref="G116:H116"/>
    <mergeCell ref="K116:L116"/>
    <mergeCell ref="K150:L150"/>
    <mergeCell ref="G150:H150"/>
    <mergeCell ref="G155:H155"/>
    <mergeCell ref="I116:J116"/>
    <mergeCell ref="I150:J150"/>
    <mergeCell ref="I155:J155"/>
    <mergeCell ref="A2:A4"/>
    <mergeCell ref="K2:N2"/>
    <mergeCell ref="B63:B64"/>
    <mergeCell ref="A63:A64"/>
    <mergeCell ref="A70:A71"/>
    <mergeCell ref="B70:B71"/>
    <mergeCell ref="G70:H70"/>
    <mergeCell ref="E3:F3"/>
    <mergeCell ref="I3:J3"/>
    <mergeCell ref="E63:F63"/>
    <mergeCell ref="I63:J63"/>
    <mergeCell ref="E70:F70"/>
    <mergeCell ref="I70:J70"/>
    <mergeCell ref="A176:D176"/>
    <mergeCell ref="A172:B172"/>
    <mergeCell ref="A175:K175"/>
    <mergeCell ref="A174:B174"/>
    <mergeCell ref="B116:B117"/>
    <mergeCell ref="A116:A117"/>
    <mergeCell ref="B150:B151"/>
    <mergeCell ref="A150:A151"/>
    <mergeCell ref="B155:B156"/>
    <mergeCell ref="A155:A156"/>
    <mergeCell ref="C150:D150"/>
    <mergeCell ref="C155:D155"/>
    <mergeCell ref="E116:F116"/>
    <mergeCell ref="E150:F150"/>
    <mergeCell ref="E155:F15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7"/>
  <sheetViews>
    <sheetView tabSelected="1" workbookViewId="0">
      <selection activeCell="H10" sqref="H10"/>
    </sheetView>
  </sheetViews>
  <sheetFormatPr defaultRowHeight="15" x14ac:dyDescent="0.25"/>
  <cols>
    <col min="1" max="1" width="37.42578125" customWidth="1"/>
    <col min="2" max="2" width="8.42578125" bestFit="1" customWidth="1"/>
    <col min="3" max="3" width="6.42578125" bestFit="1" customWidth="1"/>
    <col min="4" max="4" width="8.42578125" bestFit="1" customWidth="1"/>
    <col min="5" max="5" width="6.42578125" bestFit="1" customWidth="1"/>
    <col min="6" max="6" width="9.28515625" customWidth="1"/>
    <col min="7" max="7" width="7.28515625" customWidth="1"/>
    <col min="8" max="8" width="9.42578125" bestFit="1" customWidth="1"/>
    <col min="9" max="9" width="7.28515625" customWidth="1"/>
    <col min="10" max="10" width="7.5703125" customWidth="1"/>
    <col min="11" max="11" width="6.7109375" bestFit="1" customWidth="1"/>
    <col min="12" max="12" width="7.140625" customWidth="1"/>
    <col min="13" max="13" width="6.7109375" bestFit="1" customWidth="1"/>
  </cols>
  <sheetData>
    <row r="2" spans="1:18" ht="19.5" thickBot="1" x14ac:dyDescent="0.35">
      <c r="A2" s="124" t="s">
        <v>315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6"/>
    </row>
    <row r="3" spans="1:18" s="4" customFormat="1" ht="18.75" customHeight="1" x14ac:dyDescent="0.25">
      <c r="A3" s="136" t="s">
        <v>1</v>
      </c>
      <c r="B3" s="131" t="s">
        <v>166</v>
      </c>
      <c r="C3" s="132"/>
      <c r="D3" s="132"/>
      <c r="E3" s="132"/>
      <c r="F3" s="132"/>
      <c r="G3" s="132"/>
      <c r="H3" s="132"/>
      <c r="I3" s="132"/>
      <c r="J3" s="133" t="s">
        <v>167</v>
      </c>
      <c r="K3" s="134"/>
      <c r="L3" s="134"/>
      <c r="M3" s="135"/>
    </row>
    <row r="4" spans="1:18" ht="24.95" customHeight="1" x14ac:dyDescent="0.25">
      <c r="A4" s="137"/>
      <c r="B4" s="127" t="s">
        <v>317</v>
      </c>
      <c r="C4" s="128"/>
      <c r="D4" s="127" t="s">
        <v>320</v>
      </c>
      <c r="E4" s="128"/>
      <c r="F4" s="128" t="s">
        <v>318</v>
      </c>
      <c r="G4" s="128"/>
      <c r="H4" s="128" t="s">
        <v>321</v>
      </c>
      <c r="I4" s="129"/>
      <c r="J4" s="130" t="s">
        <v>313</v>
      </c>
      <c r="K4" s="122"/>
      <c r="L4" s="122" t="s">
        <v>314</v>
      </c>
      <c r="M4" s="123"/>
      <c r="O4" s="1"/>
    </row>
    <row r="5" spans="1:18" ht="15.75" customHeight="1" thickBot="1" x14ac:dyDescent="0.3">
      <c r="A5" s="138"/>
      <c r="B5" s="45" t="s">
        <v>3</v>
      </c>
      <c r="C5" s="46" t="s">
        <v>157</v>
      </c>
      <c r="D5" s="45" t="s">
        <v>3</v>
      </c>
      <c r="E5" s="46" t="s">
        <v>157</v>
      </c>
      <c r="F5" s="45" t="s">
        <v>3</v>
      </c>
      <c r="G5" s="46" t="s">
        <v>157</v>
      </c>
      <c r="H5" s="45" t="s">
        <v>3</v>
      </c>
      <c r="I5" s="57" t="s">
        <v>157</v>
      </c>
      <c r="J5" s="60" t="s">
        <v>3</v>
      </c>
      <c r="K5" s="48" t="s">
        <v>157</v>
      </c>
      <c r="L5" s="47" t="s">
        <v>3</v>
      </c>
      <c r="M5" s="49" t="s">
        <v>157</v>
      </c>
      <c r="P5" s="2"/>
      <c r="Q5" s="2"/>
      <c r="R5" s="2"/>
    </row>
    <row r="6" spans="1:18" ht="15.75" x14ac:dyDescent="0.25">
      <c r="A6" s="50" t="s">
        <v>2</v>
      </c>
      <c r="B6" s="3">
        <v>25540.309999999979</v>
      </c>
      <c r="C6" s="42">
        <v>120.07000000000018</v>
      </c>
      <c r="D6" s="43">
        <v>18735.109999999957</v>
      </c>
      <c r="E6" s="42">
        <v>107.43000000000013</v>
      </c>
      <c r="F6" s="3">
        <v>182061.63999999984</v>
      </c>
      <c r="G6" s="42">
        <v>975.6599999999961</v>
      </c>
      <c r="H6" s="43">
        <v>178476.38999999981</v>
      </c>
      <c r="I6" s="58">
        <v>1026.6499999999958</v>
      </c>
      <c r="J6" s="61">
        <f>((D6-B6)/B6)*100</f>
        <v>-26.644938922041383</v>
      </c>
      <c r="K6" s="44">
        <f>((E6-C6)/C6)*100</f>
        <v>-10.527192471058569</v>
      </c>
      <c r="L6" s="44">
        <f>((H6-F6)/F6)*100</f>
        <v>-1.9692506340160576</v>
      </c>
      <c r="M6" s="51">
        <f>((I6-G6)/G6)*100</f>
        <v>5.2262058503986912</v>
      </c>
      <c r="O6" s="2"/>
      <c r="P6" s="2"/>
      <c r="Q6" s="2"/>
      <c r="R6" s="2"/>
    </row>
    <row r="7" spans="1:18" ht="15.75" x14ac:dyDescent="0.25">
      <c r="A7" s="52" t="s">
        <v>171</v>
      </c>
      <c r="B7" s="3">
        <v>18944.89</v>
      </c>
      <c r="C7" s="23">
        <v>20.139999999999993</v>
      </c>
      <c r="D7" s="3">
        <v>26344.929999999997</v>
      </c>
      <c r="E7" s="23">
        <v>40.880000000000003</v>
      </c>
      <c r="F7" s="3">
        <v>158215.66000000003</v>
      </c>
      <c r="G7" s="23">
        <v>174.01999999999998</v>
      </c>
      <c r="H7" s="3">
        <v>253331.01000000004</v>
      </c>
      <c r="I7" s="59">
        <v>305.32000000000016</v>
      </c>
      <c r="J7" s="62">
        <f t="shared" ref="J7:J12" si="0">((D7-B7)/B7)*100</f>
        <v>39.060876046258372</v>
      </c>
      <c r="K7" s="14">
        <f t="shared" ref="K7:K11" si="1">((E7-C7)/C7)*100</f>
        <v>102.97914597815301</v>
      </c>
      <c r="L7" s="14">
        <f t="shared" ref="L7:L12" si="2">((H7-F7)/F7)*100</f>
        <v>60.117531981347469</v>
      </c>
      <c r="M7" s="53">
        <f t="shared" ref="M7:M11" si="3">((I7-G7)/G7)*100</f>
        <v>75.451097574991493</v>
      </c>
      <c r="O7" s="2"/>
      <c r="P7" s="2"/>
      <c r="Q7" s="2"/>
      <c r="R7" s="2"/>
    </row>
    <row r="8" spans="1:18" ht="15.75" x14ac:dyDescent="0.25">
      <c r="A8" s="52" t="s">
        <v>306</v>
      </c>
      <c r="B8" s="3">
        <v>10019.920000000013</v>
      </c>
      <c r="C8" s="23">
        <v>31.640000000000025</v>
      </c>
      <c r="D8" s="3">
        <v>7980.8900000000103</v>
      </c>
      <c r="E8" s="23">
        <v>31.310000000000031</v>
      </c>
      <c r="F8" s="3">
        <v>87873.22999999988</v>
      </c>
      <c r="G8" s="23">
        <v>242.15999999999983</v>
      </c>
      <c r="H8" s="3">
        <v>88000.209999999817</v>
      </c>
      <c r="I8" s="59">
        <v>284.83999999999884</v>
      </c>
      <c r="J8" s="62">
        <f t="shared" si="0"/>
        <v>-20.349763271563045</v>
      </c>
      <c r="K8" s="14">
        <f t="shared" si="1"/>
        <v>-1.0429835651074415</v>
      </c>
      <c r="L8" s="14">
        <f t="shared" si="2"/>
        <v>0.14450362186520047</v>
      </c>
      <c r="M8" s="53">
        <f t="shared" si="3"/>
        <v>17.624710934918667</v>
      </c>
      <c r="O8" s="2"/>
      <c r="P8" s="2"/>
      <c r="Q8" s="2"/>
      <c r="R8" s="2"/>
    </row>
    <row r="9" spans="1:18" ht="15.75" x14ac:dyDescent="0.25">
      <c r="A9" s="52" t="s">
        <v>152</v>
      </c>
      <c r="B9" s="3">
        <v>3792.1499999999996</v>
      </c>
      <c r="C9" s="23">
        <v>6.8599999999999923</v>
      </c>
      <c r="D9" s="3">
        <v>6537.560000000004</v>
      </c>
      <c r="E9" s="23">
        <v>6.8899999999999917</v>
      </c>
      <c r="F9" s="3">
        <v>34648.88999999997</v>
      </c>
      <c r="G9" s="23">
        <v>58.690000000000019</v>
      </c>
      <c r="H9" s="3">
        <v>43166.91</v>
      </c>
      <c r="I9" s="59">
        <v>58.209999999999994</v>
      </c>
      <c r="J9" s="62">
        <f t="shared" si="0"/>
        <v>72.397188929762919</v>
      </c>
      <c r="K9" s="14">
        <f t="shared" si="1"/>
        <v>0.43731778425655093</v>
      </c>
      <c r="L9" s="14">
        <f t="shared" si="2"/>
        <v>24.583817836588821</v>
      </c>
      <c r="M9" s="53">
        <f t="shared" si="3"/>
        <v>-0.81785653433297856</v>
      </c>
      <c r="O9" s="2"/>
      <c r="P9" s="2"/>
      <c r="Q9" s="2"/>
      <c r="R9" s="2"/>
    </row>
    <row r="10" spans="1:18" ht="15.75" x14ac:dyDescent="0.25">
      <c r="A10" s="52" t="s">
        <v>316</v>
      </c>
      <c r="B10" s="3">
        <v>596.54288000000008</v>
      </c>
      <c r="C10" s="23">
        <v>5.1929967177953911</v>
      </c>
      <c r="D10" s="3">
        <v>495.52</v>
      </c>
      <c r="E10" s="23">
        <v>4.76</v>
      </c>
      <c r="F10" s="3">
        <v>4218.3926700000011</v>
      </c>
      <c r="G10" s="23">
        <v>37.14</v>
      </c>
      <c r="H10" s="3">
        <f>4013.40614+495.52</f>
        <v>4508.9261399999996</v>
      </c>
      <c r="I10" s="59">
        <v>47.45</v>
      </c>
      <c r="J10" s="62">
        <f t="shared" ref="J10" si="4">((D10-B10)/B10)*100</f>
        <v>-16.934722278472268</v>
      </c>
      <c r="K10" s="14">
        <f t="shared" ref="K10" si="5">((E10-C10)/C10)*100</f>
        <v>-8.3380895718958499</v>
      </c>
      <c r="L10" s="14">
        <f t="shared" ref="L10" si="6">((H10-F10)/F10)*100</f>
        <v>6.8873026464840326</v>
      </c>
      <c r="M10" s="53">
        <f t="shared" ref="M10" si="7">((I10-G10)/G10)*100</f>
        <v>27.75982767905224</v>
      </c>
      <c r="O10" s="2"/>
      <c r="P10" s="2"/>
      <c r="Q10" s="2"/>
      <c r="R10" s="2"/>
    </row>
    <row r="11" spans="1:18" ht="15.75" x14ac:dyDescent="0.25">
      <c r="A11" s="52" t="s">
        <v>153</v>
      </c>
      <c r="B11" s="3">
        <v>5873.1900000000032</v>
      </c>
      <c r="C11" s="40">
        <v>3.4099999999999961</v>
      </c>
      <c r="D11" s="3">
        <v>5275.6000000000031</v>
      </c>
      <c r="E11" s="23">
        <v>4.4399999999999968</v>
      </c>
      <c r="F11" s="3">
        <v>35103.779999999977</v>
      </c>
      <c r="G11" s="23">
        <v>25.599999999999994</v>
      </c>
      <c r="H11" s="3">
        <v>53477.540000000015</v>
      </c>
      <c r="I11" s="59">
        <v>37.660000000000053</v>
      </c>
      <c r="J11" s="62">
        <f t="shared" si="0"/>
        <v>-10.17487940965642</v>
      </c>
      <c r="K11" s="14">
        <f t="shared" si="1"/>
        <v>30.205278592375421</v>
      </c>
      <c r="L11" s="14">
        <f t="shared" si="2"/>
        <v>52.34125783605085</v>
      </c>
      <c r="M11" s="53">
        <f t="shared" si="3"/>
        <v>47.109375000000242</v>
      </c>
      <c r="O11" s="2"/>
      <c r="P11" s="2"/>
      <c r="Q11" s="2"/>
      <c r="R11" s="2"/>
    </row>
    <row r="12" spans="1:18" ht="20.100000000000001" customHeight="1" thickBot="1" x14ac:dyDescent="0.3">
      <c r="A12" s="41" t="s">
        <v>56</v>
      </c>
      <c r="B12" s="54">
        <f>SUM(B6:B11)</f>
        <v>64767.00288</v>
      </c>
      <c r="C12" s="54">
        <f t="shared" ref="C12:I12" si="8">SUM(C6:C11)</f>
        <v>187.31299671779556</v>
      </c>
      <c r="D12" s="54">
        <f t="shared" si="8"/>
        <v>65369.609999999971</v>
      </c>
      <c r="E12" s="54">
        <f t="shared" si="8"/>
        <v>195.71000000000015</v>
      </c>
      <c r="F12" s="54">
        <f t="shared" si="8"/>
        <v>502121.59266999963</v>
      </c>
      <c r="G12" s="54">
        <f t="shared" si="8"/>
        <v>1513.2699999999961</v>
      </c>
      <c r="H12" s="54">
        <f t="shared" si="8"/>
        <v>620960.9861399997</v>
      </c>
      <c r="I12" s="54">
        <f t="shared" si="8"/>
        <v>1760.1299999999949</v>
      </c>
      <c r="J12" s="63">
        <f t="shared" si="0"/>
        <v>0.93042304445749813</v>
      </c>
      <c r="K12" s="55">
        <f>((E12-C12)/C12)*100</f>
        <v>4.4828727474022845</v>
      </c>
      <c r="L12" s="55">
        <f t="shared" si="2"/>
        <v>23.667453303109141</v>
      </c>
      <c r="M12" s="56">
        <f>((I12-G12)/G12)*100</f>
        <v>16.313017505137839</v>
      </c>
      <c r="O12" s="2"/>
      <c r="P12" s="2"/>
      <c r="Q12" s="2"/>
      <c r="R12" s="2"/>
    </row>
    <row r="13" spans="1:18" s="1" customFormat="1" x14ac:dyDescent="0.25">
      <c r="A13" s="38" t="s">
        <v>151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O13" s="2"/>
    </row>
    <row r="14" spans="1:18" s="1" customFormat="1" x14ac:dyDescent="0.25">
      <c r="A14" s="121" t="s">
        <v>172</v>
      </c>
      <c r="B14" s="121"/>
      <c r="C14" s="121"/>
      <c r="D14" s="121"/>
      <c r="E14" s="121"/>
      <c r="F14" s="121"/>
      <c r="O14"/>
    </row>
    <row r="15" spans="1:18" x14ac:dyDescent="0.25">
      <c r="A15" s="121" t="s">
        <v>173</v>
      </c>
      <c r="B15" s="121"/>
      <c r="C15" s="121"/>
      <c r="D15" s="121"/>
      <c r="E15" s="2"/>
      <c r="O15" s="1"/>
    </row>
    <row r="16" spans="1:18" x14ac:dyDescent="0.25">
      <c r="A16" s="121" t="s">
        <v>324</v>
      </c>
      <c r="B16" s="121"/>
      <c r="C16" s="121"/>
      <c r="D16" s="121"/>
      <c r="E16" s="5"/>
      <c r="F16" s="5"/>
      <c r="G16" s="5"/>
      <c r="H16" s="5"/>
      <c r="I16" s="5"/>
      <c r="J16" s="5"/>
      <c r="K16" s="5"/>
      <c r="L16" s="5"/>
      <c r="M16" s="5"/>
    </row>
    <row r="33" spans="8:11" x14ac:dyDescent="0.25">
      <c r="H33" s="1"/>
      <c r="I33" s="1"/>
      <c r="J33" s="1"/>
      <c r="K33" s="1"/>
    </row>
    <row r="34" spans="8:11" x14ac:dyDescent="0.25">
      <c r="H34" s="1"/>
      <c r="I34" s="1"/>
      <c r="J34" s="1"/>
      <c r="K34" s="1"/>
    </row>
    <row r="35" spans="8:11" x14ac:dyDescent="0.25">
      <c r="H35" s="1"/>
      <c r="I35" s="1"/>
      <c r="J35" s="1"/>
      <c r="K35" s="1"/>
    </row>
    <row r="36" spans="8:11" x14ac:dyDescent="0.25">
      <c r="H36" s="1"/>
      <c r="I36" s="1"/>
      <c r="J36" s="1"/>
      <c r="K36" s="1"/>
    </row>
    <row r="37" spans="8:11" x14ac:dyDescent="0.25">
      <c r="H37" s="1"/>
      <c r="I37" s="1"/>
      <c r="J37" s="1"/>
      <c r="K37" s="1"/>
    </row>
  </sheetData>
  <mergeCells count="13">
    <mergeCell ref="A16:D16"/>
    <mergeCell ref="A15:D15"/>
    <mergeCell ref="A14:F14"/>
    <mergeCell ref="L4:M4"/>
    <mergeCell ref="A2:M2"/>
    <mergeCell ref="B4:C4"/>
    <mergeCell ref="D4:E4"/>
    <mergeCell ref="F4:G4"/>
    <mergeCell ref="H4:I4"/>
    <mergeCell ref="J4:K4"/>
    <mergeCell ref="B3:I3"/>
    <mergeCell ref="J3:M3"/>
    <mergeCell ref="A3:A5"/>
  </mergeCells>
  <pageMargins left="0.7" right="0.7" top="0.75" bottom="0.75" header="0.3" footer="0.3"/>
  <pageSetup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Panel-wise EXPORT NOV-2021(P)</vt:lpstr>
      <vt:lpstr>EXPORT Performance NOV-21(P)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</dc:creator>
  <cp:lastModifiedBy>AMKUNDU</cp:lastModifiedBy>
  <cp:lastPrinted>2019-07-18T15:43:15Z</cp:lastPrinted>
  <dcterms:created xsi:type="dcterms:W3CDTF">2003-12-31T18:34:40Z</dcterms:created>
  <dcterms:modified xsi:type="dcterms:W3CDTF">2023-01-20T06:49:10Z</dcterms:modified>
</cp:coreProperties>
</file>